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tables/table5.xml" ContentType="application/vnd.openxmlformats-officedocument.spreadsheetml.table+xml"/>
  <Override PartName="/xl/namedSheetViews/namedSheetView2.xml" ContentType="application/vnd.ms-excel.namedsheetviews+xml"/>
  <Override PartName="/xl/tables/table6.xml" ContentType="application/vnd.openxmlformats-officedocument.spreadsheetml.table+xml"/>
  <Override PartName="/xl/tables/table7.xml" ContentType="application/vnd.openxmlformats-officedocument.spreadsheetml.table+xml"/>
  <Override PartName="/xl/namedSheetViews/namedSheetView3.xml" ContentType="application/vnd.ms-excel.namedsheetviews+xml"/>
  <Override PartName="/xl/tables/table8.xml" ContentType="application/vnd.openxmlformats-officedocument.spreadsheetml.table+xml"/>
  <Override PartName="/xl/tables/table9.xml" ContentType="application/vnd.openxmlformats-officedocument.spreadsheetml.table+xml"/>
  <Override PartName="/xl/namedSheetViews/namedSheetView4.xml" ContentType="application/vnd.ms-excel.namedsheetviews+xml"/>
  <Override PartName="/xl/tables/table10.xml" ContentType="application/vnd.openxmlformats-officedocument.spreadsheetml.table+xml"/>
  <Override PartName="/xl/tables/table1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codeName="ThisWorkbook" defaultThemeVersion="166925"/>
  <mc:AlternateContent xmlns:mc="http://schemas.openxmlformats.org/markup-compatibility/2006">
    <mc:Choice Requires="x15">
      <x15ac:absPath xmlns:x15ac="http://schemas.microsoft.com/office/spreadsheetml/2010/11/ac" url="/Users/nathanjohnston/Downloads/OneDrive_1_2-9-2025/"/>
    </mc:Choice>
  </mc:AlternateContent>
  <xr:revisionPtr revIDLastSave="0" documentId="8_{BF78A9DF-CA57-1541-9845-10B745E30CDE}" xr6:coauthVersionLast="47" xr6:coauthVersionMax="47" xr10:uidLastSave="{00000000-0000-0000-0000-000000000000}"/>
  <bookViews>
    <workbookView xWindow="0" yWindow="760" windowWidth="30240" windowHeight="17180" xr2:uid="{BE46692F-4F47-2C41-81E3-95B59A83613B}"/>
  </bookViews>
  <sheets>
    <sheet name="Dashboard" sheetId="9" r:id="rId1"/>
    <sheet name="Portland" sheetId="10" r:id="rId2"/>
    <sheet name="TDOT" sheetId="3" r:id="rId3"/>
    <sheet name="SC_TDOT_TIP_23-26" sheetId="4" r:id="rId4"/>
    <sheet name="PhasesOfWork" sheetId="5" r:id="rId5"/>
    <sheet name="Grants&amp;FundingCodeDescriptions" sheetId="6" r:id="rId6"/>
    <sheet name="Sponsor&amp;Organizations" sheetId="7" r:id="rId7"/>
    <sheet name="Databases&amp;Documentation" sheetId="8" r:id="rId8"/>
  </sheets>
  <definedNames>
    <definedName name="improvescore" localSheetId="0">#REF!</definedName>
    <definedName name="improvescore" localSheetId="7">#REF!</definedName>
    <definedName name="improvescore" localSheetId="1">#REF!</definedName>
    <definedName name="improvescore" localSheetId="2">#REF!</definedName>
    <definedName name="improvescore">#REF!</definedName>
    <definedName name="INFLATE" localSheetId="0">#REF!</definedName>
    <definedName name="INFLATE" localSheetId="7">#REF!</definedName>
    <definedName name="INFLATE" localSheetId="1">#REF!</definedName>
    <definedName name="INFLATE" localSheetId="2">#REF!</definedName>
    <definedName name="INFLA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10" l="1"/>
  <c r="E3" i="10"/>
  <c r="G3" i="10"/>
  <c r="V3" i="10"/>
  <c r="X3" i="10"/>
  <c r="Y3" i="10"/>
  <c r="Z3" i="10"/>
  <c r="AV3" i="10"/>
  <c r="BA3" i="10"/>
  <c r="F3" i="10" s="1"/>
  <c r="D4" i="10"/>
  <c r="E4" i="10"/>
  <c r="G4" i="10"/>
  <c r="V4" i="10"/>
  <c r="X4" i="10"/>
  <c r="Y4" i="10"/>
  <c r="Z4" i="10"/>
  <c r="AV4" i="10"/>
  <c r="BA4" i="10" s="1"/>
  <c r="F4" i="10" s="1"/>
  <c r="AW4" i="10"/>
  <c r="D5" i="10"/>
  <c r="E5" i="10"/>
  <c r="V5" i="10"/>
  <c r="X5" i="10"/>
  <c r="Y5" i="10"/>
  <c r="Z5" i="10"/>
  <c r="AV5" i="10"/>
  <c r="AW5" i="10"/>
  <c r="AX5" i="10"/>
  <c r="BA5" i="10" s="1"/>
  <c r="F5" i="10" s="1"/>
  <c r="AY5" i="10"/>
  <c r="AZ5" i="10"/>
  <c r="D6" i="10"/>
  <c r="G6" i="10"/>
  <c r="V6" i="10"/>
  <c r="X6" i="10"/>
  <c r="Y6" i="10"/>
  <c r="Z6" i="10"/>
  <c r="AV6" i="10"/>
  <c r="BA6" i="10"/>
  <c r="F6" i="10" s="1"/>
  <c r="BI12" i="3" l="1"/>
  <c r="BE12" i="3"/>
  <c r="BD12" i="3"/>
  <c r="AU12" i="3"/>
  <c r="AT12" i="3"/>
  <c r="AS12" i="3"/>
  <c r="AQ12" i="3"/>
  <c r="BW11" i="3"/>
  <c r="BR11" i="3"/>
  <c r="BI11" i="3"/>
  <c r="BE11" i="3"/>
  <c r="BD11" i="3"/>
  <c r="AT11" i="3"/>
  <c r="AS11" i="3"/>
  <c r="AQ11" i="3"/>
  <c r="BU9" i="3"/>
  <c r="BT9" i="3"/>
  <c r="BS9" i="3"/>
  <c r="BR9" i="3"/>
  <c r="BI9" i="3"/>
  <c r="BE9" i="3"/>
  <c r="AU9" i="3"/>
  <c r="AT9" i="3"/>
  <c r="AS9" i="3"/>
  <c r="AQ9" i="3"/>
  <c r="AG9" i="3"/>
  <c r="BR8" i="3"/>
  <c r="BW8" i="3" s="1"/>
  <c r="BD8" i="3" s="1"/>
  <c r="BI8" i="3"/>
  <c r="BE8" i="3"/>
  <c r="AU8" i="3"/>
  <c r="AT8" i="3"/>
  <c r="AS8" i="3"/>
  <c r="AQ8" i="3"/>
  <c r="AG8" i="3"/>
  <c r="BV7" i="3"/>
  <c r="BU7" i="3"/>
  <c r="BT7" i="3"/>
  <c r="BS7" i="3"/>
  <c r="BR7" i="3"/>
  <c r="BI7" i="3"/>
  <c r="AU7" i="3"/>
  <c r="AT7" i="3"/>
  <c r="AS7" i="3"/>
  <c r="AQ7" i="3"/>
  <c r="AG7" i="3"/>
  <c r="BT6" i="3"/>
  <c r="BS6" i="3"/>
  <c r="BW6" i="3" s="1"/>
  <c r="BD6" i="3" s="1"/>
  <c r="BR6" i="3"/>
  <c r="BI6" i="3"/>
  <c r="BE6" i="3"/>
  <c r="AU6" i="3"/>
  <c r="AT6" i="3"/>
  <c r="AS6" i="3"/>
  <c r="AQ6" i="3"/>
  <c r="AG6" i="3"/>
  <c r="BT5" i="3"/>
  <c r="BS5" i="3"/>
  <c r="BR5" i="3"/>
  <c r="BW5" i="3" s="1"/>
  <c r="BD5" i="3" s="1"/>
  <c r="BI5" i="3"/>
  <c r="BE5" i="3"/>
  <c r="AU5" i="3"/>
  <c r="AT5" i="3"/>
  <c r="AS5" i="3"/>
  <c r="AQ5" i="3"/>
  <c r="AG5" i="3"/>
  <c r="BU4" i="3"/>
  <c r="BT4" i="3"/>
  <c r="BS4" i="3"/>
  <c r="BR4" i="3"/>
  <c r="BW4" i="3" s="1"/>
  <c r="BI4" i="3"/>
  <c r="BE4" i="3"/>
  <c r="BD4" i="3"/>
  <c r="AU4" i="3"/>
  <c r="AT4" i="3"/>
  <c r="AS4" i="3"/>
  <c r="AQ4" i="3"/>
  <c r="AG4" i="3"/>
  <c r="BR3" i="3"/>
  <c r="BW3" i="3" s="1"/>
  <c r="BD3" i="3" s="1"/>
  <c r="BI3" i="3"/>
  <c r="BE3" i="3"/>
  <c r="AU3" i="3"/>
  <c r="AT3" i="3"/>
  <c r="AS3" i="3"/>
  <c r="AQ3" i="3"/>
  <c r="AG3" i="3"/>
  <c r="BW7" i="3" l="1"/>
  <c r="BD7" i="3" s="1"/>
  <c r="BW9" i="3"/>
  <c r="BD9"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tc={E5E4ACD8-2332-1748-BE10-F87B4118234F}</author>
  </authors>
  <commentList>
    <comment ref="A19" authorId="0" shapeId="0" xr:uid="{E5E4ACD8-2332-1748-BE10-F87B4118234F}">
      <text>
        <t xml:space="preserve">[Threaded comment]
Your version of Excel allows you to read this threaded comment; however, any edits to it will get removed if the file is opened in a newer version of Excel. Learn more: https://go.microsoft.com/fwlink/?linkid=870924
Comment:
    Portland is has a unique format for this table as all other cities '2045_RTP_Projects_Submitted' table that stems from the  'STATIC LIST' tab from some of the initial provided Excel files. An example of this can be found at the URL at the bottom of this comment. Should we get the static lists as is or update all of city '2045_RTP_Projects_Submitted' tables to match
https://forwardsumner-my.sharepoint.com/:x:/r/personal/lori_forwardsumner_org/_layouts/15/Doc.aspx?sourcedoc=%7B2EBE8ED1-1582-457B-9A51-8179BE31C4DA%7D&amp;file=SUMNER%20COUNTY%20GOVERNMENT%202045_RTP_Projects_JJ%2005.12.2021.xlsx&amp;action=default&amp;mobileredirect=true
</t>
      </text>
    </comment>
  </commentList>
</comments>
</file>

<file path=xl/sharedStrings.xml><?xml version="1.0" encoding="utf-8"?>
<sst xmlns="http://schemas.openxmlformats.org/spreadsheetml/2006/main" count="1408" uniqueCount="661">
  <si>
    <t>Project Delivery Task Force FY 2020-23 TIP Project Tracker (Degrees of Concern)</t>
  </si>
  <si>
    <t>Lead Agency</t>
  </si>
  <si>
    <t>Project Name</t>
  </si>
  <si>
    <t>County</t>
  </si>
  <si>
    <t>Degrees of Concern</t>
  </si>
  <si>
    <t>Years Programmed</t>
  </si>
  <si>
    <t>Development 
Duration</t>
  </si>
  <si>
    <t>Inactivity 
Duration</t>
  </si>
  <si>
    <t>Improvement Type</t>
  </si>
  <si>
    <t>MPO TIP #</t>
  </si>
  <si>
    <t>TDOT PIN #</t>
  </si>
  <si>
    <t>PINI #</t>
  </si>
  <si>
    <t>Year Entered TIP</t>
  </si>
  <si>
    <t>Estimated Total Cost</t>
  </si>
  <si>
    <t>Programmed Construction Year</t>
  </si>
  <si>
    <t>Active/Current Phase of Development</t>
  </si>
  <si>
    <t>Phases of Work in TIP</t>
  </si>
  <si>
    <t>Prior Obligations</t>
  </si>
  <si>
    <t>TIP Database Links</t>
  </si>
  <si>
    <t>Total Amount Programmed in FYs 2020-23 TIP</t>
  </si>
  <si>
    <t>Federal Amount Programmed in FYs 2020-23 TIP</t>
  </si>
  <si>
    <t>FYs 2020-23 TIP Obligated</t>
  </si>
  <si>
    <t>Remaining Obligations</t>
  </si>
  <si>
    <t>Remaining Local Match</t>
  </si>
  <si>
    <t>Percent of Total Cost in TIP</t>
  </si>
  <si>
    <t>Federal Share of Programmed Funds</t>
  </si>
  <si>
    <t>Percent of TIP Amount Obligated</t>
  </si>
  <si>
    <t>Policy #8 
(Match Past Due)</t>
  </si>
  <si>
    <t>Policy #10 (Obligation Past Due)</t>
  </si>
  <si>
    <t>Phases of Work2</t>
  </si>
  <si>
    <t>PE-N</t>
  </si>
  <si>
    <t>PE-D</t>
  </si>
  <si>
    <t>ROW</t>
  </si>
  <si>
    <t>CONST</t>
  </si>
  <si>
    <t>Funding Type</t>
  </si>
  <si>
    <t>Inactivity</t>
  </si>
  <si>
    <t>Years Programmed2</t>
  </si>
  <si>
    <t>Obligation Past Due</t>
  </si>
  <si>
    <t>Assurance of Match</t>
  </si>
  <si>
    <t>Analyze</t>
  </si>
  <si>
    <t>Program Type</t>
  </si>
  <si>
    <t>TIP START</t>
  </si>
  <si>
    <t>NTP
NEPA</t>
  </si>
  <si>
    <t>NEPA Approved</t>
  </si>
  <si>
    <t>NTP 
Design</t>
  </si>
  <si>
    <t>NTP
ROW</t>
  </si>
  <si>
    <t>NTP CONST</t>
  </si>
  <si>
    <t>COMPLETE</t>
  </si>
  <si>
    <t>Pre NEPA</t>
  </si>
  <si>
    <t>NEPA</t>
  </si>
  <si>
    <t>Design</t>
  </si>
  <si>
    <t>ROW3</t>
  </si>
  <si>
    <t>Construction</t>
  </si>
  <si>
    <t>Total Years</t>
  </si>
  <si>
    <t>Goodlettsville</t>
  </si>
  <si>
    <t>Sumner</t>
  </si>
  <si>
    <t>Road Upgrades</t>
  </si>
  <si>
    <t>Yes</t>
  </si>
  <si>
    <t>Y</t>
  </si>
  <si>
    <t>U-STBG</t>
  </si>
  <si>
    <t>N/A</t>
  </si>
  <si>
    <t>Sidewalks</t>
  </si>
  <si>
    <t>TAP</t>
  </si>
  <si>
    <t>No</t>
  </si>
  <si>
    <t>ITS</t>
  </si>
  <si>
    <t>CMAQ</t>
  </si>
  <si>
    <t>Local Projects</t>
  </si>
  <si>
    <t>TIP ID#</t>
  </si>
  <si>
    <t>Improvement</t>
  </si>
  <si>
    <t>Location</t>
  </si>
  <si>
    <t>Total Cost</t>
  </si>
  <si>
    <t>2018-12-054</t>
  </si>
  <si>
    <t>I-65 Widening from Rivergate Parkway to near Blue Star Road (US31W)</t>
  </si>
  <si>
    <t>Road Widening</t>
  </si>
  <si>
    <t>Multi-County</t>
  </si>
  <si>
    <t>TDOT</t>
  </si>
  <si>
    <t>Sumner County</t>
  </si>
  <si>
    <t>2045_RTP_Projects_Submitted</t>
  </si>
  <si>
    <t>Project Description</t>
  </si>
  <si>
    <t>Programming Information</t>
  </si>
  <si>
    <t>Priority</t>
  </si>
  <si>
    <t>APP ID</t>
  </si>
  <si>
    <t>PROJECT NAME</t>
  </si>
  <si>
    <t>IMPROVEMENT TYPE</t>
  </si>
  <si>
    <t>APPLICANT</t>
  </si>
  <si>
    <t>COUNTY</t>
  </si>
  <si>
    <t>RTP ID</t>
  </si>
  <si>
    <t>TIP#</t>
  </si>
  <si>
    <t>COST
(2020)</t>
  </si>
  <si>
    <t>DESIRED
HORIZON</t>
  </si>
  <si>
    <t>SOGR
(20 MAX)</t>
  </si>
  <si>
    <t>SFTY
(30 MAX)</t>
  </si>
  <si>
    <t>CONG
(15 MAX)</t>
  </si>
  <si>
    <t>ECON
(15 MAX)</t>
  </si>
  <si>
    <t>ENVT
(10 MAX)</t>
  </si>
  <si>
    <t>ALGN
(10 MAX)</t>
  </si>
  <si>
    <t>TOTAL
(100 MAX)</t>
  </si>
  <si>
    <t>RANK</t>
  </si>
  <si>
    <t>TIER</t>
  </si>
  <si>
    <t>LOCAL</t>
  </si>
  <si>
    <t>Roadway Reconstruct</t>
  </si>
  <si>
    <t>2025</t>
  </si>
  <si>
    <t>Roadway Multi-modal</t>
  </si>
  <si>
    <t>Su</t>
  </si>
  <si>
    <t>Da,Su</t>
  </si>
  <si>
    <t>2045</t>
  </si>
  <si>
    <t>Intersection Improvements</t>
  </si>
  <si>
    <t>Roadway Widening</t>
  </si>
  <si>
    <t>**</t>
  </si>
  <si>
    <t>Roadway Safety</t>
  </si>
  <si>
    <t>*</t>
  </si>
  <si>
    <t>ID</t>
  </si>
  <si>
    <t>Applicant</t>
  </si>
  <si>
    <t>Proposal</t>
  </si>
  <si>
    <t>Score</t>
  </si>
  <si>
    <t>SOGR</t>
  </si>
  <si>
    <t>SFTY</t>
  </si>
  <si>
    <t>CONG</t>
  </si>
  <si>
    <t>ECON</t>
  </si>
  <si>
    <t>ENVT</t>
  </si>
  <si>
    <t>ALGN</t>
  </si>
  <si>
    <t>TIP ID</t>
  </si>
  <si>
    <t>Est. $$
(Millions)</t>
  </si>
  <si>
    <t>-</t>
  </si>
  <si>
    <t>+</t>
  </si>
  <si>
    <t>=</t>
  </si>
  <si>
    <t xml:space="preserve"> COLOR KEY: </t>
  </si>
  <si>
    <t>New Projects Submitted by Locals</t>
  </si>
  <si>
    <t>Programmatic Investments</t>
  </si>
  <si>
    <t>Top Regional Priorities</t>
  </si>
  <si>
    <t>TDOT Projects in Current TIP</t>
  </si>
  <si>
    <t>New Projects Submitted by TDOT</t>
  </si>
  <si>
    <t>Local Projects in Current TIP</t>
  </si>
  <si>
    <t>Attributes Taken from GNRC 2045 RTP Projects Application Story Map</t>
  </si>
  <si>
    <t xml:space="preserve">Attributes from Recent Notes on Projects Table </t>
  </si>
  <si>
    <t xml:space="preserve">Project Development Task Force Handout </t>
  </si>
  <si>
    <t>PROPOSAL-TYPE</t>
  </si>
  <si>
    <t xml:space="preserve">  COST
ESTIMATE </t>
  </si>
  <si>
    <t>SCORE</t>
  </si>
  <si>
    <t>HORIZON</t>
  </si>
  <si>
    <t xml:space="preserve">
GRANT</t>
  </si>
  <si>
    <t>TIP URL</t>
  </si>
  <si>
    <t>Termini</t>
  </si>
  <si>
    <t xml:space="preserve">Length </t>
  </si>
  <si>
    <t xml:space="preserve">Existing Lanes </t>
  </si>
  <si>
    <t>Future Lanes</t>
  </si>
  <si>
    <t xml:space="preserve">Status </t>
  </si>
  <si>
    <t xml:space="preserve"> Award </t>
  </si>
  <si>
    <t>Improve Act</t>
  </si>
  <si>
    <t>Amendments</t>
  </si>
  <si>
    <t>Administrative Modificantions</t>
  </si>
  <si>
    <t>Recent Notes on Projects</t>
  </si>
  <si>
    <t>Project Name2</t>
  </si>
  <si>
    <t>County3</t>
  </si>
  <si>
    <t>Years Programmed4</t>
  </si>
  <si>
    <t>ROW5</t>
  </si>
  <si>
    <t>Northeast Corridor (Vietnam Veterans-SR 386) Transit/Managed Lanes to SR 109 (Section 1, Section 2A)</t>
  </si>
  <si>
    <t>2017-52-037</t>
  </si>
  <si>
    <t>GNRC/TDOT</t>
  </si>
  <si>
    <t>n/a</t>
  </si>
  <si>
    <t>NHPP</t>
  </si>
  <si>
    <t xml:space="preserve"> $                            -  </t>
  </si>
  <si>
    <t>http://tipapp.nashvillempo.org/MPO_TIPApp_2326/TipProjectInfo.aspx?tipprojectid=944</t>
  </si>
  <si>
    <t>I-65 to SR 6</t>
  </si>
  <si>
    <t xml:space="preserve">Funded </t>
  </si>
  <si>
    <t>Vietnam Veterans Parkway (SR-386) Transit Managed Lanes &amp; Widening</t>
  </si>
  <si>
    <t>124720.00</t>
  </si>
  <si>
    <t>Not Started</t>
  </si>
  <si>
    <t>PE-N, PE-D</t>
  </si>
  <si>
    <t>http://tipapp.nashvillempo.org/MPO_TIPApp_2023/TipProjectInfo.aspx?tipprojectid=944</t>
  </si>
  <si>
    <t>1</t>
  </si>
  <si>
    <t>I-65 Weigh Station Improvements (near the Tennessee/Kentucky State Line)</t>
  </si>
  <si>
    <t>2019-39-094</t>
  </si>
  <si>
    <t>Ro</t>
  </si>
  <si>
    <t>Other</t>
  </si>
  <si>
    <t>http://tipapp.nashvillempo.org/MPO_TIPApp_2023/TipProjectInfo.aspx?tipprojectid=1001</t>
  </si>
  <si>
    <t>Funded</t>
  </si>
  <si>
    <t>This project has been modified to remove the last line of the project description: "The northbound I-65 site will be converted to truck parking."</t>
  </si>
  <si>
    <t>Construction phase approved in 2024 of 2023-25 Three-Year Work Program</t>
  </si>
  <si>
    <t>I-65 Weigh Station Near the TN/KY State Line</t>
  </si>
  <si>
    <t>101558.00</t>
  </si>
  <si>
    <t>?</t>
  </si>
  <si>
    <t>I-65 Widening from Rivergate Pkwy to SR 41</t>
  </si>
  <si>
    <t>http://tipapp.nashvillempo.org/MPO_TIPApp_2023/TipProjectInfo.aspx?tipprojectid=964</t>
  </si>
  <si>
    <t>Rivergate Parkway to SR 41</t>
  </si>
  <si>
    <t>This project has been modified to correct the location county, update the length and termini, add $400,000 (federal) NHPP for PE-N in FY 2021 and shift $400,000 (federal) NHPP for PE-D to FY 2021.</t>
  </si>
  <si>
    <t>Construction phase approved in 2025 of 2023-25 Three-Year Work Program &lt;br /&gt;</t>
  </si>
  <si>
    <t>124263.01</t>
  </si>
  <si>
    <t>I-65 Widening from Bethel Rd (SR 257) to SR 25</t>
  </si>
  <si>
    <t>2019-32-092</t>
  </si>
  <si>
    <t xml:space="preserve"> http://tipapp.nashvillempo.org/MPO_TIPApp_2023/TipProjectInfo.aspx?tipprojectid=999 </t>
  </si>
  <si>
    <t>Bethel Rd (SR 257) to SR 25</t>
  </si>
  <si>
    <t xml:space="preserve"> Yes  </t>
  </si>
  <si>
    <t>I-65 Widening from SR-257 to SR-25</t>
  </si>
  <si>
    <t>Robertson</t>
  </si>
  <si>
    <t>124263.03</t>
  </si>
  <si>
    <t>http://tipapp.nashvillempo.org/MPO_TIPApp_2023/TipProjectInfo.aspx?tipprojectid=999</t>
  </si>
  <si>
    <t>I-65 Widening from SR 25 to SR 109</t>
  </si>
  <si>
    <t>2019-32-093</t>
  </si>
  <si>
    <t xml:space="preserve"> http://tipapp.nashvillempo.org/MPO_TIPApp_2023/TipProjectInfo.aspx?tipprojectid=1000 </t>
  </si>
  <si>
    <t>SR 25 to SR 109</t>
  </si>
  <si>
    <t xml:space="preserve"> Yes </t>
  </si>
  <si>
    <t>This project has been amended to add $68,500,000 state funds to the project. This project has been amended to add $19,200,000 federal NHPP funds to the project in FY 2022.</t>
  </si>
  <si>
    <t>This project has been modified to add $123,200,000 federal NHPP funds in FY 2021.This project has been modified to add $4,120,000 (federal) NHPP funds in FY 2021.This project has been modified to remove "Exit 112" from the termini and to modify the project description.</t>
  </si>
  <si>
    <t>I-65 Widening from SR-25 to SR-109</t>
  </si>
  <si>
    <t>124263.04</t>
  </si>
  <si>
    <t>PE-N, PE-D, CONSTRUCTION</t>
  </si>
  <si>
    <t>http://tipapp.nashvillempo.org/MPO_TIPApp_2023/TipProjectInfo.aspx?tipprojectid=1000</t>
  </si>
  <si>
    <t>3</t>
  </si>
  <si>
    <t>SR 386 (Vietnam Veterans) at Forest Retreat Road Interchange</t>
  </si>
  <si>
    <t>Interchange New</t>
  </si>
  <si>
    <t>STBG-S</t>
  </si>
  <si>
    <t>n/a to n/a</t>
  </si>
  <si>
    <t>SR 109 Portland Bypass (South segment)</t>
  </si>
  <si>
    <t>2011-51-108</t>
  </si>
  <si>
    <t>Roadway New</t>
  </si>
  <si>
    <t xml:space="preserve"> http://tipapp.nashvillempo.org/MPO_TIPApp_2023/TipProjectInfo.aspx?tipprojectid=574 </t>
  </si>
  <si>
    <t>SR 109 to SR 52</t>
  </si>
  <si>
    <t>This project has been amended to add $9,920,000 federal NHPP funds to the project.</t>
  </si>
  <si>
    <t>This project has been modified to shift federal funds for ROW to state funding for the purpose of advance construction in FY 2022.</t>
  </si>
  <si>
    <t xml:space="preserve"> NTP for NEPA received for the Southern section. Confirm with TDOT. </t>
  </si>
  <si>
    <t>SR-109 Portland Bypass</t>
  </si>
  <si>
    <t>New Road</t>
  </si>
  <si>
    <t>106634.01; 106634.02; 106634.03</t>
  </si>
  <si>
    <t>http://tipapp.nashvillempo.org/MPO_TIPApp_2023/TipProjectInfo.aspx?tipprojectid=574</t>
  </si>
  <si>
    <t>SR 109 Portland Bypass (North segment)</t>
  </si>
  <si>
    <t>SR 52 to SR 109</t>
  </si>
  <si>
    <t>This amendment adds the project to the TIP with $800,000 federal NHPP funds in FY 2022.</t>
  </si>
  <si>
    <t>Construction phase approved in 2025 of 2023-25 Three-Year Work Program (North Segment, from SR-52 to SR-109)&lt;br /&gt;</t>
  </si>
  <si>
    <t>Broadway (SR 6) Widening from East Broadway (SR 6) to Albert Gallatin Ave</t>
  </si>
  <si>
    <t>East Broadway (SR 6) to Albert Gallatin Ave.</t>
  </si>
  <si>
    <t>Hendersonville</t>
  </si>
  <si>
    <t>Main Street (SR-6/US31E) Sidewalk Improvements</t>
  </si>
  <si>
    <t>Maybe</t>
  </si>
  <si>
    <t>MAG</t>
  </si>
  <si>
    <t>2021‐56‐122</t>
  </si>
  <si>
    <t>PE, ROW, CONSTRUCTION</t>
  </si>
  <si>
    <t>http://tipapp.nashvillempo.org/MPO_TIPApp_2023/TipProjectInfo.aspx?tipprojectid=1103</t>
  </si>
  <si>
    <t>STATE</t>
  </si>
  <si>
    <t>I-65 Widening from Bethel Rd (SR 257) to SR 41</t>
  </si>
  <si>
    <t>2022-52-133</t>
  </si>
  <si>
    <t>Su,Ro</t>
  </si>
  <si>
    <t xml:space="preserve"> http://tipapp.nashvillempo.org/MPO_TIPApp_2023/TipProjectInfo.aspx?tipprojectid=1119 </t>
  </si>
  <si>
    <t>SR 41 to SR 257</t>
  </si>
  <si>
    <t>I-65 Widening from SR-41/US-31W to Bethel Road (SR-257)</t>
  </si>
  <si>
    <t>Davidson</t>
  </si>
  <si>
    <t>http://tipapp.nashvillempo.org/MPO_TIPApp_2023/TipProjectInfo.aspx?tipprojectid=1119</t>
  </si>
  <si>
    <t>http://tipapp.nashvillempo.org/MPO_TIPApp_2326/TipProjectInfo.aspx?tipprojectid=964</t>
  </si>
  <si>
    <t>1051-222</t>
  </si>
  <si>
    <t>SU</t>
  </si>
  <si>
    <t xml:space="preserve"> TDOT TIP 2024-2026</t>
  </si>
  <si>
    <t>TIP Project ID #</t>
  </si>
  <si>
    <t>Type</t>
  </si>
  <si>
    <t>Regional Plan ID</t>
  </si>
  <si>
    <t>TDOT PIN</t>
  </si>
  <si>
    <t>Name/Route</t>
  </si>
  <si>
    <t>Total Programmed</t>
  </si>
  <si>
    <t>Federal Share</t>
  </si>
  <si>
    <t>Length</t>
  </si>
  <si>
    <t>Air Quality Status</t>
  </si>
  <si>
    <t>Federal Obligation*</t>
  </si>
  <si>
    <t>Unobligated Balance</t>
  </si>
  <si>
    <t xml:space="preserve">Phase </t>
  </si>
  <si>
    <t>2018-12-055</t>
  </si>
  <si>
    <t xml:space="preserve"> Road Widening</t>
  </si>
  <si>
    <t>I-65</t>
  </si>
  <si>
    <t>Rivergate Parkway to near Blue Star Road (US31W)</t>
  </si>
  <si>
    <t>3.10 miles</t>
  </si>
  <si>
    <t>Exempt</t>
  </si>
  <si>
    <t>SR-109</t>
  </si>
  <si>
    <t>Proposed SR-109 - Portland Bypass from SR-109 south of SR-76 to SR-109 near Kirby Dr</t>
  </si>
  <si>
    <t>7.65 miles</t>
  </si>
  <si>
    <t>Non-Exempt</t>
  </si>
  <si>
    <t xml:space="preserve">TDOT FY 24-26 Multimodal Program Final.pdf
</t>
  </si>
  <si>
    <t xml:space="preserve"> TDOT TIP 2023-2025</t>
  </si>
  <si>
    <t>1612-153</t>
  </si>
  <si>
    <t xml:space="preserve">	Multi-County</t>
  </si>
  <si>
    <t xml:space="preserve">	Rivergate Parkway to near Blue Star Road (US31W)</t>
  </si>
  <si>
    <t>1639-124</t>
  </si>
  <si>
    <t>Robertson County</t>
  </si>
  <si>
    <t xml:space="preserve">	I-65</t>
  </si>
  <si>
    <t>Near the TN/KY State Line</t>
  </si>
  <si>
    <t>0.10 miles</t>
  </si>
  <si>
    <t xml:space="preserve">	($2,156,679.00)</t>
  </si>
  <si>
    <t xml:space="preserve">TDOT FY 23-25 Multimodal Program Final.pdf
</t>
  </si>
  <si>
    <t>Phase</t>
  </si>
  <si>
    <t>Name</t>
  </si>
  <si>
    <t>Description</t>
  </si>
  <si>
    <t>PLAN</t>
  </si>
  <si>
    <t>1-PLAN</t>
  </si>
  <si>
    <t>Planning</t>
  </si>
  <si>
    <t>2-PE-N</t>
  </si>
  <si>
    <t>Environmental Review</t>
  </si>
  <si>
    <t>3-PE-D</t>
  </si>
  <si>
    <t>Final Design</t>
  </si>
  <si>
    <t>4-ROW</t>
  </si>
  <si>
    <t>Right-of-Way Acquisition</t>
  </si>
  <si>
    <t>UTIL</t>
  </si>
  <si>
    <t>5-UTIL</t>
  </si>
  <si>
    <t>Utilities Relocation</t>
  </si>
  <si>
    <t>CONS</t>
  </si>
  <si>
    <t>6-CONS</t>
  </si>
  <si>
    <t>IMPL</t>
  </si>
  <si>
    <t>7-IMPL</t>
  </si>
  <si>
    <t>Implementation</t>
  </si>
  <si>
    <t>MAIN</t>
  </si>
  <si>
    <t>8-MAIN</t>
  </si>
  <si>
    <t>Maintenance</t>
  </si>
  <si>
    <t>Funding Source</t>
  </si>
  <si>
    <t>Source</t>
  </si>
  <si>
    <t>Administration</t>
  </si>
  <si>
    <t>Allocation</t>
  </si>
  <si>
    <t>Program Details</t>
  </si>
  <si>
    <t>ATCMTD</t>
  </si>
  <si>
    <t>Advanced Transportation and Congestion Management Technologies Deployment</t>
  </si>
  <si>
    <t>Federal</t>
  </si>
  <si>
    <t>FHWA</t>
  </si>
  <si>
    <t>Discretionary</t>
  </si>
  <si>
    <t>Open</t>
  </si>
  <si>
    <t>Congestion Mitigation and Air Quality Program</t>
  </si>
  <si>
    <t>Statewide</t>
  </si>
  <si>
    <t>ER</t>
  </si>
  <si>
    <t>Emergency Relief Program</t>
  </si>
  <si>
    <t>FTA 5307</t>
  </si>
  <si>
    <t>Large Urban Transit Formula Funds for Nashville-Davidson Urbanized Area</t>
  </si>
  <si>
    <t>FTA</t>
  </si>
  <si>
    <t>Suballocated</t>
  </si>
  <si>
    <t>FTA 5307-M</t>
  </si>
  <si>
    <t>Large Urban Transit Formula Funds for Murfreesboro Urbanized Area</t>
  </si>
  <si>
    <t>FTA 5310</t>
  </si>
  <si>
    <t>Enhanced Mobility for Seniors and Individuals with Disabilities</t>
  </si>
  <si>
    <t>FTA 5337</t>
  </si>
  <si>
    <t>State of Good Repair Program</t>
  </si>
  <si>
    <t>FTA 5339</t>
  </si>
  <si>
    <t>Bus and Bus Facilities Program for Nashville-Davidson Urbanized Area</t>
  </si>
  <si>
    <t>FTA 5339-M</t>
  </si>
  <si>
    <t>Bus and Bus Facilities Program for Murfreesboro Urbanized Area</t>
  </si>
  <si>
    <t>HSIP</t>
  </si>
  <si>
    <t>Highway Safety Improvement Program</t>
  </si>
  <si>
    <t>HSIP-R</t>
  </si>
  <si>
    <t>Highway Safety Improvement Program - Railroad Improvements</t>
  </si>
  <si>
    <t>ILP</t>
  </si>
  <si>
    <t>Interchange Lighting Program</t>
  </si>
  <si>
    <t>State</t>
  </si>
  <si>
    <t>Intelligent Transportation Systems Program</t>
  </si>
  <si>
    <t>LIC</t>
  </si>
  <si>
    <t>Local Interstate Connector Program</t>
  </si>
  <si>
    <t>Local revenue pledged in addition to any non-federal matching requirements to fund a phase of work</t>
  </si>
  <si>
    <t>Local</t>
  </si>
  <si>
    <t>L-STBG</t>
  </si>
  <si>
    <t>Urban Surface Transportation Block Grant - Small Urban Areas</t>
  </si>
  <si>
    <t>M-CRP</t>
  </si>
  <si>
    <t>Carbon Reduction Program for Murfreesboro Urbanized Area</t>
  </si>
  <si>
    <t>M-CRRSAA</t>
  </si>
  <si>
    <t>Highway Infrastructure Program-Coronavirus Response and Relief Supplemental Appropriations Act for Murfreesboro Urbanized Area</t>
  </si>
  <si>
    <t>MMAG</t>
  </si>
  <si>
    <t>Multimodal Access Grant</t>
  </si>
  <si>
    <t>M-STBG</t>
  </si>
  <si>
    <t>Urban Surface Transportation Block Grant for Murfreesboro Urbanized Area</t>
  </si>
  <si>
    <t>National Highway Performance Program</t>
  </si>
  <si>
    <t>PHSIP</t>
  </si>
  <si>
    <t>Highway Safety Improvement Program - Planning Set-aside</t>
  </si>
  <si>
    <t>PROTECT</t>
  </si>
  <si>
    <t>Promoting Resilient Operations for Transformative, Efficient, and Cost-saving Transportation Program</t>
  </si>
  <si>
    <t>SIA</t>
  </si>
  <si>
    <t>State Industrial Access Program</t>
  </si>
  <si>
    <t>State revenue pledged in addition to any non-federal matching requirements to fund a phase of work</t>
  </si>
  <si>
    <t>STBG</t>
  </si>
  <si>
    <t>Surface Transportation Program - State Program</t>
  </si>
  <si>
    <t>Transportation Alternatives Program (State)</t>
  </si>
  <si>
    <t>U-CRP</t>
  </si>
  <si>
    <t>Carbon Reduction Program for Nashville-Davidson Urbanized Area</t>
  </si>
  <si>
    <t>U-CRRSAA</t>
  </si>
  <si>
    <t>Highway Infrastructure Program-Coronavirus Response and Relief Supplemental Appropriations Act for Nashville-Davidson Urbanized Area</t>
  </si>
  <si>
    <t>U-HIP</t>
  </si>
  <si>
    <t>Highway Improvement Program - Nash-Davidson UZA</t>
  </si>
  <si>
    <t>Urban Surface Transportation Block Grant for Nashville-Davidson Urbanized Area</t>
  </si>
  <si>
    <t>U-TAP</t>
  </si>
  <si>
    <t>Transportation Alternatives Program (MPO)</t>
  </si>
  <si>
    <t>z.M-RSV</t>
  </si>
  <si>
    <t>Reserve funding for Urban Surface Transportation Block Grant for Murfreesboro Urbanized Area</t>
  </si>
  <si>
    <t>z.U-RSV</t>
  </si>
  <si>
    <t>Reserve funding for Urban Surface Transportation Block Grant for Nashville-Davidson Urbanized Area</t>
  </si>
  <si>
    <t>Organization Name</t>
  </si>
  <si>
    <t>Organization Type</t>
  </si>
  <si>
    <t>Primary Contact Name</t>
  </si>
  <si>
    <t>Primary Contact Name: Title</t>
  </si>
  <si>
    <t>Primary Contact Name: First</t>
  </si>
  <si>
    <t>Primary Contact Name: Middle</t>
  </si>
  <si>
    <t>Primary Contact Name: Last</t>
  </si>
  <si>
    <t>Primary Contact Email</t>
  </si>
  <si>
    <t>Primary Contact Phone</t>
  </si>
  <si>
    <t>Associated TIP Projects</t>
  </si>
  <si>
    <t>Belle Meade</t>
  </si>
  <si>
    <t>Municipal Government</t>
  </si>
  <si>
    <t>2022-16-162</t>
  </si>
  <si>
    <t>Brentwood</t>
  </si>
  <si>
    <t>Lori Lange</t>
  </si>
  <si>
    <t>Lori</t>
  </si>
  <si>
    <t>Lange</t>
  </si>
  <si>
    <t>lori.lange@brentwoodtn.gov</t>
  </si>
  <si>
    <t>(615) 371-0080</t>
  </si>
  <si>
    <t>2020-67-107</t>
  </si>
  <si>
    <t>City of Berry Hill</t>
  </si>
  <si>
    <t>Joe Baker</t>
  </si>
  <si>
    <t>Joe</t>
  </si>
  <si>
    <t>Baker</t>
  </si>
  <si>
    <t>jbaker@berryhilltn.net</t>
  </si>
  <si>
    <t>(615) 292-5531</t>
  </si>
  <si>
    <t>2015-17-217
2018-16-071</t>
  </si>
  <si>
    <t>Columbia</t>
  </si>
  <si>
    <t>Glenn Harper</t>
  </si>
  <si>
    <t>Glenn</t>
  </si>
  <si>
    <t>Harper</t>
  </si>
  <si>
    <t>gharper@columbiatn.com</t>
  </si>
  <si>
    <t>(615) 560-1510</t>
  </si>
  <si>
    <t>2021-28-112
2023-29-901</t>
  </si>
  <si>
    <t>Eagleville</t>
  </si>
  <si>
    <t>Hellyn Riggins</t>
  </si>
  <si>
    <t>Hellyn</t>
  </si>
  <si>
    <t>Riggins</t>
  </si>
  <si>
    <t>hriggins@eaglevilletn.com</t>
  </si>
  <si>
    <t>2020-311-097</t>
  </si>
  <si>
    <t>Fairview</t>
  </si>
  <si>
    <t>Kevin Blackburn</t>
  </si>
  <si>
    <t>Kevin</t>
  </si>
  <si>
    <t>Blackburn</t>
  </si>
  <si>
    <t>kblackburn@fairview-tn.org</t>
  </si>
  <si>
    <t>2023-69-902</t>
  </si>
  <si>
    <t>Franklin</t>
  </si>
  <si>
    <t>Jonathan Marston</t>
  </si>
  <si>
    <t>Jonathan</t>
  </si>
  <si>
    <t>Marston</t>
  </si>
  <si>
    <t>jonathan.marston@franklintn.gov</t>
  </si>
  <si>
    <t>(615) 791-3218</t>
  </si>
  <si>
    <t>2009-67-026
2011-62-011
2014-62-001
2017-66-045
2018-66-085
2018-67-063
2022-67-138</t>
  </si>
  <si>
    <t xml:space="preserve">Franklin Transit Authority </t>
  </si>
  <si>
    <t>Public Transit Agency</t>
  </si>
  <si>
    <t>Stanton Higgs</t>
  </si>
  <si>
    <t>Stanton</t>
  </si>
  <si>
    <t>Higgs</t>
  </si>
  <si>
    <t>shiggs@tmagroup.org</t>
  </si>
  <si>
    <t>2011-65-016
2015-65-060
2017-65-017
2018-65-056
2019-65-129
2019-65-130
2022-65-154</t>
  </si>
  <si>
    <t>Gallatin</t>
  </si>
  <si>
    <t>Bill McCord</t>
  </si>
  <si>
    <t>Bill</t>
  </si>
  <si>
    <t>McCord</t>
  </si>
  <si>
    <t>william.mccord@gallatin-tn.gov</t>
  </si>
  <si>
    <t>(615) 452-5400</t>
  </si>
  <si>
    <t>2008-51-032
2015-56-067
2015-57-216
2016-56-236
2017-56-020
2021-56-119
2021-56-124
2021-57-118
2022-54-150
2022-56-156
2022-56-160</t>
  </si>
  <si>
    <t>GNRC</t>
  </si>
  <si>
    <t>MPO</t>
  </si>
  <si>
    <t>Anna Emerson</t>
  </si>
  <si>
    <t>Anna</t>
  </si>
  <si>
    <t>Emerson</t>
  </si>
  <si>
    <t>amerson@gnrc.org</t>
  </si>
  <si>
    <t>2008-15-051
2014-85-015
2017-19-800
2022-89-145
2023-85-025
2023-85-147
2023-85-5555
2023-86-6666
2023-89-099
2023-89-7777</t>
  </si>
  <si>
    <t>Addam McCormick</t>
  </si>
  <si>
    <t>Addam</t>
  </si>
  <si>
    <t>McCormick</t>
  </si>
  <si>
    <t>amccormick@goodlettsville.gov</t>
  </si>
  <si>
    <t>(615) 851-2200</t>
  </si>
  <si>
    <t>2011-110-141
2011-19-020
2018-56-084
2020-17-108
2022-17-149</t>
  </si>
  <si>
    <t>Greenbrier</t>
  </si>
  <si>
    <t>2023-39-907</t>
  </si>
  <si>
    <t>Sarah Lock</t>
  </si>
  <si>
    <t>Sarah</t>
  </si>
  <si>
    <t>Lock</t>
  </si>
  <si>
    <t>slock@hvilletn.org</t>
  </si>
  <si>
    <t>(615) 822-1016</t>
  </si>
  <si>
    <t>2002-028
2002-029
2012-56-171
2017-52-014
2018-57-062
2021-56-122
2022-59-140
99-New-28
99-New-29</t>
  </si>
  <si>
    <t>La Vergne</t>
  </si>
  <si>
    <t>Bo Logan</t>
  </si>
  <si>
    <t>Bo</t>
  </si>
  <si>
    <t>Logan</t>
  </si>
  <si>
    <t>blogan@lavergnetn.gov</t>
  </si>
  <si>
    <t>(615) 287-8702</t>
  </si>
  <si>
    <t>2011-42-032
2020-47-105</t>
  </si>
  <si>
    <t>Lebanon</t>
  </si>
  <si>
    <t>Paul Corder</t>
  </si>
  <si>
    <t>Paul</t>
  </si>
  <si>
    <t>Corder</t>
  </si>
  <si>
    <t>paul.corder@lebanontn.org</t>
  </si>
  <si>
    <t>(615) 444-3647</t>
  </si>
  <si>
    <t>2017-77-025
2018-76-078
2021-77-113
2022-711-136
2022-76-158
2022-77-152
2023-79-903</t>
  </si>
  <si>
    <t>Metro Nashville</t>
  </si>
  <si>
    <t>County Government</t>
  </si>
  <si>
    <t>Marty Sewell</t>
  </si>
  <si>
    <t>Marty</t>
  </si>
  <si>
    <t>Sewell</t>
  </si>
  <si>
    <t>marty.sewell@nashville.gov</t>
  </si>
  <si>
    <t>2004-005
2008-14-030
2008-17-057
2011-16-092
2014-111-026
2014-111-027
2014-16-002
2014-16-003
2017-16-049
2017-19-026
2018-111-075
2018-16-070
2018-19-076
2019-14-086
2020-17-110
2020-19-109
2021-17-114
2021-19-125
2022-11-146
2022-16-142
2022-17-148</t>
  </si>
  <si>
    <t>Millersville</t>
  </si>
  <si>
    <t>Andrew Pieri</t>
  </si>
  <si>
    <t>Andrew</t>
  </si>
  <si>
    <t>Pieri</t>
  </si>
  <si>
    <t>buildinginspector@cityofmillersville.com</t>
  </si>
  <si>
    <t>2016-18-234
2017-56-046</t>
  </si>
  <si>
    <t>Mt. Juliet</t>
  </si>
  <si>
    <t>Andy Barlow</t>
  </si>
  <si>
    <t>Andy</t>
  </si>
  <si>
    <t>Barlow</t>
  </si>
  <si>
    <t>abarlow@mtjuliet-tn.gov</t>
  </si>
  <si>
    <t>(615) 773-7957</t>
  </si>
  <si>
    <t>2014-76-017
2016-76-237
2017-72-030
2017-76-041
2017-76-047
2018-76-068
2018-77-064
2020-76-100
2022-72-143
2022-72-144
2022-72-147
2022-76-135
2022-76-155
2022-77-153</t>
  </si>
  <si>
    <t>Mt. Pleasant</t>
  </si>
  <si>
    <t>Kate Collier</t>
  </si>
  <si>
    <t>Kate</t>
  </si>
  <si>
    <t>Collier</t>
  </si>
  <si>
    <t>kcollier@mtpleasant-tn.gov</t>
  </si>
  <si>
    <t>2018-26-082
2023-29-908</t>
  </si>
  <si>
    <t>Murfreesboro</t>
  </si>
  <si>
    <t>Jim Kerr</t>
  </si>
  <si>
    <t>Jim</t>
  </si>
  <si>
    <t>Kerr</t>
  </si>
  <si>
    <t>jkerr@murfreesborotn.gov</t>
  </si>
  <si>
    <t>(615) 893-6441</t>
  </si>
  <si>
    <t>2011-410-151
2011-410-152
2011-41-144
2011-42-143
2017-46-048
2017-47-019
2018-46-083
2021-44-115
2021-44-116
2021-47-128</t>
  </si>
  <si>
    <t>Murfreesboro Transit</t>
  </si>
  <si>
    <t>Russ Brashear</t>
  </si>
  <si>
    <t>Russ</t>
  </si>
  <si>
    <t>Brashear</t>
  </si>
  <si>
    <t>rbrashear@murfreesborotn.gov</t>
  </si>
  <si>
    <t>(629) 201-6355</t>
  </si>
  <si>
    <t>2005-006
2005-007
2008-45-089
2014-45-019
2014-45-020
2019-45-127
2023-45-029</t>
  </si>
  <si>
    <t>Nashville MTA</t>
  </si>
  <si>
    <t>2008-15-048
2008-15-049
2008-15-052
2008-15-054
2011-15-133
2011-15-135
2011-15-137
2011-15-160
2014-15-005
2014-15-009
2015-111-069
2017-15-042
2022-111-134</t>
  </si>
  <si>
    <t>Nolensville</t>
  </si>
  <si>
    <t>Derek Adams</t>
  </si>
  <si>
    <t>Derek</t>
  </si>
  <si>
    <t>Adams</t>
  </si>
  <si>
    <t>dadams@nolensvilletn.gov</t>
  </si>
  <si>
    <t>(615) 906-9530</t>
  </si>
  <si>
    <t>2018-66-073</t>
  </si>
  <si>
    <t>Oak Hill</t>
  </si>
  <si>
    <t>2018-16-069</t>
  </si>
  <si>
    <t>Portland</t>
  </si>
  <si>
    <t>Carlton Cobb</t>
  </si>
  <si>
    <t>Carlton</t>
  </si>
  <si>
    <t>Cobb</t>
  </si>
  <si>
    <t>ccobb@cityofportlandtn.gov</t>
  </si>
  <si>
    <t>2015-56-064
2018-56-079
2018-57-066
2020-56-104
2022-54-161
2023-59-904</t>
  </si>
  <si>
    <t>Ridgetop</t>
  </si>
  <si>
    <t>Kelly Rider</t>
  </si>
  <si>
    <t>Kelly</t>
  </si>
  <si>
    <t>Rider</t>
  </si>
  <si>
    <t>kelly.rider@ridgetoptn.org</t>
  </si>
  <si>
    <t>2016-37-233</t>
  </si>
  <si>
    <t>RTA</t>
  </si>
  <si>
    <t>2008-85-091
2014-85-012
2014-85-023
2014-85-024
2017-85-044
2018-711-059
2018-85-053
2018-85-058
2019-85-126
2021-811-117</t>
  </si>
  <si>
    <t>Smyrna</t>
  </si>
  <si>
    <t>Kevin Rigsby</t>
  </si>
  <si>
    <t>Rigsby</t>
  </si>
  <si>
    <t>kevin.rigsby@townofsmyrna.org</t>
  </si>
  <si>
    <t>(615) 491-3896</t>
  </si>
  <si>
    <t>2011-42-061
2012-44-172
2012-47-173
2015-46-072
2017-47-029
2018-42-051
2018-44-065
2018-46-072
2018-46-080
2021-46-123
2022-411-137
2022-46-159</t>
  </si>
  <si>
    <t>Springfield</t>
  </si>
  <si>
    <t>Kimberly Atlee</t>
  </si>
  <si>
    <t>Kimberly</t>
  </si>
  <si>
    <t>Atlee</t>
  </si>
  <si>
    <t>kimberly.atlee@springfieldtn.gov</t>
  </si>
  <si>
    <t>2017-31-031
2023-39-905</t>
  </si>
  <si>
    <t>Spring Hill</t>
  </si>
  <si>
    <t>Missy Stahl</t>
  </si>
  <si>
    <t>Missy</t>
  </si>
  <si>
    <t>Stahl</t>
  </si>
  <si>
    <t>mstahl@springhilltn.org</t>
  </si>
  <si>
    <t>2018-26-074
2019-63-088
2022-67-151
2023-29-906</t>
  </si>
  <si>
    <t>Josh Suddath</t>
  </si>
  <si>
    <t>Josh</t>
  </si>
  <si>
    <t>Suddath</t>
  </si>
  <si>
    <t>jsuddath@sumnercountytn.gov</t>
  </si>
  <si>
    <t>2012-59-191
2014-54-052
2018-511-081
2022-511-141</t>
  </si>
  <si>
    <t>State Government</t>
  </si>
  <si>
    <t>Jonathan Russell</t>
  </si>
  <si>
    <t>Russell</t>
  </si>
  <si>
    <t>jonathan.russell@tn.gov</t>
  </si>
  <si>
    <t>2011-51-108
2014-110-044
2014-111-051
2014-77-016
2014-82-049
2016-84-231
2017-12-012
2017-42-006
2017-52-037
2017-62-038
2017-87-040
2018-12-054
2018-62-055
2018-72-057
2019-12-100
2019-12-105
2019-12-106
2019-14-102
2019-17-091
2019-32-092
2019-32-093
2019-39-094
2019-42-095
2019-44-096
2019-44-110
2019-62-112
2019-62-115
2019-64-113
2019-72-087
2019-72-116
2019-73-090
2019-89-119
2020-14-101
2020-14-102
2020-14-103
2021-17-120
2021-17-121
2021-87-126
2021-87-127
2022-12-129
2022-52-133
2022-62-130
2022-62-131
2022-62-132
2023-12-011
2023-12-104
2023-14-107
2023-42-123
2023-44-005
2023-44-006
2023-44-007
2023-44-008
2023-44-009
2023-44-010
2023-72-001
2023-89-117
2023-89-118
2023-89-120
2023-89-122</t>
  </si>
  <si>
    <t>Thompsons Station</t>
  </si>
  <si>
    <t>Micah Wood</t>
  </si>
  <si>
    <t>Micah</t>
  </si>
  <si>
    <t>Wood</t>
  </si>
  <si>
    <t>mwood@thompsons-station.com</t>
  </si>
  <si>
    <t>2018-66-077
2020-66-098</t>
  </si>
  <si>
    <t>Vanderbilt University</t>
  </si>
  <si>
    <t>Non-Profit</t>
  </si>
  <si>
    <t>2020-17-106</t>
  </si>
  <si>
    <t>Walk Bike Nashville</t>
  </si>
  <si>
    <t>Meredith Montgomery</t>
  </si>
  <si>
    <t>Meredith</t>
  </si>
  <si>
    <t>Montgomery</t>
  </si>
  <si>
    <t>meredith@walkbikenashville.org</t>
  </si>
  <si>
    <t>2020-19-111</t>
  </si>
  <si>
    <t>White House</t>
  </si>
  <si>
    <t>Ceagus Clark</t>
  </si>
  <si>
    <t>Ceagus</t>
  </si>
  <si>
    <t>Clark</t>
  </si>
  <si>
    <t>cclark@whitehousetn.gov</t>
  </si>
  <si>
    <t>2016-52-232
2022-511-139</t>
  </si>
  <si>
    <t>Williamson County</t>
  </si>
  <si>
    <t>Joe Horne</t>
  </si>
  <si>
    <t>Horne</t>
  </si>
  <si>
    <t>joe.horne@williamsoncounty-tn.gov</t>
  </si>
  <si>
    <t>2008-64-037
2022-66-163</t>
  </si>
  <si>
    <t>Williamson County/TMA Group</t>
  </si>
  <si>
    <t>2014-85-014
2015-65-075
2018-611-060
2019-65-128
2019-65-131
2022-65-157</t>
  </si>
  <si>
    <t>Wilson County</t>
  </si>
  <si>
    <t>Tom Brashear</t>
  </si>
  <si>
    <t>Tom</t>
  </si>
  <si>
    <t>brasheart@wilsoncountytn.gov</t>
  </si>
  <si>
    <t>(615) 449-2836</t>
  </si>
  <si>
    <t xml:space="preserve">Name </t>
  </si>
  <si>
    <t xml:space="preserve">URL </t>
  </si>
  <si>
    <t>GNRC Transportation Improvement Program for FYs 2020-2023</t>
  </si>
  <si>
    <t xml:space="preserve">A database of transportation projects in the Greater Nashville area for fiscal years 2020-2023, detailing project status, county, improvement type, and funding. </t>
  </si>
  <si>
    <t>http://tipapp.nashvillempo.org/MPO_TIPApp_2023/#&amp;&amp;/wEXAQUKRmlsdGVyTGlzdAWpAlByb2plY3RTdGF0dXNTZWxlY3RlZD0wJkNvdW50eUZpbHRlckxpc3Q9MXxUcnVlLDN8VHJ1ZSw0fFRydWUsNXxUcnVlLDZ8VHJ1ZSw3fFRydWUsMjh8VHJ1ZSwyfFRydWUmSW1wcm92ZW1lbnRUeXBlRmlsdGVyTGlzdD02fFRydWUsNHxUcnVlLDl8VHJ1ZSw1fFRydWUsMXxUcnVlLDh8VHJ1ZSw3fFRydWUsMnxUcnVlLDN8VHJ1ZSZGdW5kaW5nRmlsdGVyTGlzdD0xOHxUcnVlLDExfFRydWUsMTN8VHJ1ZSwzfFRydWUsMjV8VHJ1ZSwyMHxUcnVlLDV8VHJ1ZSwxfFRydWUsMTd8VHJ1ZSwxMHxUcnVlLDE0fFRydWUsMjN8VHJ1ZUBNQ3IUJiZACPrHAa/58J9pkJpnzn5YrmZ9gQ5yGxM4</t>
  </si>
  <si>
    <t>GNRC Transportation Improvement Program for FYs 2023-2026</t>
  </si>
  <si>
    <t>A database of transportation projects in the Greater Nashville area for fiscal years 2023-2026, providing information on project status, county, improvement type, and funding sources.</t>
  </si>
  <si>
    <t>http://tipapp.nashvillempo.org/MPO_TIPApp_2326/#&amp;&amp;/wEXAQUKRmlsdGVyTGlzdAWpAlByb2plY3RTdGF0dXNTZWxlY3RlZD0wJkNvdW50eUZpbHRlckxpc3Q9MXxUcnVlLDN8VHJ1ZSw0fFRydWUsNXxUcnVlLDZ8VHJ1ZSw3fFRydWUsMjh8VHJ1ZSwyfFRydWUmSW1wcm92ZW1lbnRUeXBlRmlsdGVyTGlzdD02fFRydWUsNHxUcnVlLDl8VHJ1ZSw1fFRydWUsMXxUcnVlLDh8VHJ1ZSw3fFRydWUsMnxUcnVlLDN8VHJ1ZSZGdW5kaW5nRmlsdGVyTGlzdD0xOHxUcnVlLDExfFRydWUsMTN8VHJ1ZSwzfFRydWUsMjV8VHJ1ZSwyMHxUcnVlLDV8VHJ1ZSwxfFRydWUsMTd8VHJ1ZSwxMHxUcnVlLDE0fFRydWUsMjN8VHJ1ZVPzi9/4lH6CAuF2jSS/1xujVPBRAI0ZpHr66wQSl+DG</t>
  </si>
  <si>
    <t>GNRC TIP Project Tracker</t>
  </si>
  <si>
    <t>An online tool for tracking the progress of transportation projects included in the Greater Nashville Regional Council's Transportation Improvement Program.</t>
  </si>
  <si>
    <t>https://gnrc.knack.com/tip-tracker</t>
  </si>
  <si>
    <t>Greater Nashville Regional Council - 2045 RTP Projects Application</t>
  </si>
  <si>
    <t>An interactive map application displaying transportation projects from the Greater Nashville Regional Council's 2045 Regional Transportation Plan.</t>
  </si>
  <si>
    <t>https://gnrc.maps.arcgis.com/apps/MapSeries/index.html?appid=7fa45c7ed3944f39a499194d921b2552</t>
  </si>
  <si>
    <t>https://www.arcgis.com/apps/dashboards/e14888bce2954050a10df5e949a1bc1d</t>
  </si>
  <si>
    <t xml:space="preserve">TDOT iTRIP Dashboard </t>
  </si>
  <si>
    <t>A visual dashboard displaying key information and statistics about Tennessee Department of Transportation's transportation projects, designed for easy interpretation and understanding.</t>
  </si>
  <si>
    <t>Portland Bicycle and Pedestrian Plan</t>
  </si>
  <si>
    <t>Planning- Studies</t>
  </si>
  <si>
    <t>Ro, Su</t>
  </si>
  <si>
    <t>City of Portland</t>
  </si>
  <si>
    <t>Portland Major Thoroughfares Plan Update</t>
  </si>
  <si>
    <t>TGT Road at SR 109 Intersection Improvements</t>
  </si>
  <si>
    <t>I-65 at SR 109 Interchange Lighting</t>
  </si>
  <si>
    <t>North Russell Street Reconstruction</t>
  </si>
  <si>
    <t>Kirby Road Widening</t>
  </si>
  <si>
    <t>East Connector</t>
  </si>
  <si>
    <t>Longview Drive Extension</t>
  </si>
  <si>
    <t>2045_RTP_Project_Ranking</t>
  </si>
  <si>
    <t>City of Portland 3R Improvement Program (Grouping)</t>
  </si>
  <si>
    <t>2023-59-904</t>
  </si>
  <si>
    <t>Interchange</t>
  </si>
  <si>
    <t>SR-109 at I-65 Interchange Lighting Project</t>
  </si>
  <si>
    <t>2022-54-161</t>
  </si>
  <si>
    <t>Richland Park Sidewalk Connector</t>
  </si>
  <si>
    <t>2020-56-104</t>
  </si>
  <si>
    <t>Portland Pedestrian Connector Project</t>
  </si>
  <si>
    <t>2018-56-079</t>
  </si>
  <si>
    <t>Portland Intelligent Transportation System (Phase 2)</t>
  </si>
  <si>
    <t>2018-57-066</t>
  </si>
  <si>
    <t>2017-59-904</t>
  </si>
  <si>
    <t>Portland West Middle School</t>
  </si>
  <si>
    <t>2015-56-064</t>
  </si>
  <si>
    <t>http://tipapp.nashvillempo.org/MPO_TIPApp_2023/TipProjectInfo.aspx?tipprojectid=1075</t>
  </si>
  <si>
    <t>SRTS</t>
  </si>
  <si>
    <t>http://tipapp.nashvillempo.org/MPO_TIPApp_2023/TipProjectInfo.aspx?tipprojectid=848</t>
  </si>
  <si>
    <t>PE-D, CONSTRUCTION</t>
  </si>
  <si>
    <t>http://tipapp.nashvillempo.org/MPO_TIPApp_2023/TipProjectInfo.aspx?tipprojectid=975</t>
  </si>
  <si>
    <t>ATP</t>
  </si>
  <si>
    <t>http://tipapp.nashvillempo.org/MPO_TIPApp_2023/TipProjectInfo.aspx?tipprojectid=993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</si>
</sst>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44" formatCode="_(&quot;$&quot;* #,##0.00_);_(&quot;$&quot;* \(#,##0.00\);_(&quot;$&quot;* &quot;-&quot;??_);_(@_)"/>
    <numFmt numFmtId="164" formatCode="0.0"/>
    <numFmt numFmtId="165" formatCode="_(&quot;$&quot;* #,##0_);_(&quot;$&quot;* \(#,##0\);_(&quot;$&quot;* &quot;-&quot;??_);_(@_)"/>
    <numFmt numFmtId="166" formatCode="&quot;$&quot;#,##0"/>
    <numFmt numFmtId="167" formatCode="m/d/yyyy;@"/>
    <numFmt numFmtId="168" formatCode="_([$$-409]* #,##0.00_);_([$$-409]* \(#,##0.00\);_([$$-409]* &quot;-&quot;??_);_(@_)"/>
    <numFmt numFmtId="169" formatCode="&quot;$&quot;#,##0.00"/>
  </numFmts>
  <fonts count="59">
    <font>
      <sz val="12"/>
      <color theme="1"/>
      <name val="Calibri"/>
      <family val="2"/>
      <scheme val="minor"/>
    </font>
    <font>
      <sz val="10"/>
      <color indexed="8"/>
      <name val="Arial"/>
      <family val="2"/>
    </font>
    <font>
      <sz val="28"/>
      <color rgb="FFFFFFFF"/>
      <name val="Arial"/>
      <family val="2"/>
    </font>
    <font>
      <b/>
      <sz val="16"/>
      <color rgb="FF0C224F"/>
      <name val="Calibri"/>
      <family val="2"/>
    </font>
    <font>
      <b/>
      <sz val="16"/>
      <name val="Calibri"/>
      <family val="2"/>
    </font>
    <font>
      <b/>
      <sz val="16"/>
      <color rgb="FF0C224F"/>
      <name val="Arial"/>
      <family val="2"/>
    </font>
    <font>
      <sz val="12"/>
      <name val="Calibri"/>
      <family val="2"/>
    </font>
    <font>
      <sz val="12"/>
      <color rgb="FFFF0000"/>
      <name val="Calibri"/>
      <family val="2"/>
    </font>
    <font>
      <b/>
      <sz val="12"/>
      <name val="Calibri"/>
      <family val="2"/>
    </font>
    <font>
      <u/>
      <sz val="10"/>
      <color theme="10"/>
      <name val="Arial"/>
      <family val="2"/>
    </font>
    <font>
      <u/>
      <sz val="12"/>
      <color theme="10"/>
      <name val="Calibri"/>
      <family val="2"/>
    </font>
    <font>
      <sz val="10"/>
      <name val="Century Gothic"/>
      <family val="2"/>
    </font>
    <font>
      <u/>
      <sz val="12"/>
      <color theme="10"/>
      <name val="Arial"/>
      <family val="2"/>
    </font>
    <font>
      <sz val="12"/>
      <color indexed="8"/>
      <name val="Arial"/>
      <family val="2"/>
    </font>
    <font>
      <sz val="10"/>
      <color rgb="FFFFFFFF"/>
      <name val="Arial"/>
      <family val="2"/>
    </font>
    <font>
      <b/>
      <sz val="16"/>
      <color rgb="FFFFD966"/>
      <name val="Arial"/>
      <family val="2"/>
    </font>
    <font>
      <sz val="12"/>
      <color rgb="FF000000"/>
      <name val="Arial"/>
      <family val="2"/>
    </font>
    <font>
      <b/>
      <sz val="10"/>
      <color indexed="8"/>
      <name val="ARIAL"/>
      <family val="2"/>
    </font>
    <font>
      <b/>
      <sz val="14"/>
      <color rgb="FFFFFFFF"/>
      <name val="Arial"/>
      <family val="2"/>
    </font>
    <font>
      <sz val="10"/>
      <name val="Arial"/>
      <family val="2"/>
    </font>
    <font>
      <b/>
      <sz val="10"/>
      <color indexed="63"/>
      <name val="Arial"/>
      <family val="2"/>
    </font>
    <font>
      <b/>
      <sz val="10"/>
      <color theme="0"/>
      <name val="ARIAL"/>
      <family val="2"/>
    </font>
    <font>
      <b/>
      <sz val="10"/>
      <color indexed="9"/>
      <name val="Arial"/>
      <family val="2"/>
    </font>
    <font>
      <b/>
      <sz val="10"/>
      <name val="Arial"/>
      <family val="2"/>
    </font>
    <font>
      <b/>
      <sz val="16"/>
      <name val="Arial"/>
      <family val="2"/>
    </font>
    <font>
      <sz val="10"/>
      <color rgb="FF000000"/>
      <name val="Arial"/>
      <family val="2"/>
    </font>
    <font>
      <b/>
      <sz val="22"/>
      <color rgb="FF0070C0"/>
      <name val="ARIAL"/>
      <family val="2"/>
    </font>
    <font>
      <b/>
      <u val="double"/>
      <sz val="18"/>
      <color rgb="FF000000"/>
      <name val="Arial"/>
      <family val="2"/>
    </font>
    <font>
      <sz val="12"/>
      <color rgb="FFFFFFFF"/>
      <name val="Arial"/>
      <family val="2"/>
    </font>
    <font>
      <b/>
      <sz val="11"/>
      <color rgb="FFFFFFFF"/>
      <name val="Arial Black"/>
      <family val="2"/>
    </font>
    <font>
      <sz val="11"/>
      <color rgb="FFFFFFFF"/>
      <name val="Arial Black"/>
      <family val="2"/>
    </font>
    <font>
      <sz val="12"/>
      <color rgb="FFFFFFFF"/>
      <name val="Arial Black"/>
      <family val="2"/>
    </font>
    <font>
      <sz val="10"/>
      <color rgb="FFFFFFFF"/>
      <name val="Arial Black"/>
      <family val="2"/>
    </font>
    <font>
      <sz val="10"/>
      <name val="Calibri"/>
      <family val="2"/>
    </font>
    <font>
      <b/>
      <sz val="10"/>
      <name val="Calibri"/>
      <family val="2"/>
    </font>
    <font>
      <u/>
      <sz val="10"/>
      <color theme="10"/>
      <name val="Calibri"/>
      <family val="2"/>
    </font>
    <font>
      <sz val="10"/>
      <color rgb="FFFF0000"/>
      <name val="Calibri"/>
      <family val="2"/>
    </font>
    <font>
      <sz val="10"/>
      <color theme="1"/>
      <name val="Calibri"/>
      <family val="2"/>
    </font>
    <font>
      <sz val="20"/>
      <color rgb="FFBC9224"/>
      <name val="Arial"/>
      <family val="2"/>
    </font>
    <font>
      <b/>
      <sz val="26"/>
      <color theme="0"/>
      <name val="ARIAL"/>
      <family val="2"/>
    </font>
    <font>
      <b/>
      <sz val="22"/>
      <color theme="0"/>
      <name val="ARIAL"/>
      <family val="2"/>
    </font>
    <font>
      <sz val="10"/>
      <color rgb="FF0C224F"/>
      <name val="Arial"/>
      <family val="2"/>
    </font>
    <font>
      <b/>
      <sz val="14"/>
      <color theme="1"/>
      <name val="Arial"/>
      <family val="2"/>
    </font>
    <font>
      <sz val="10"/>
      <color theme="1"/>
      <name val="Arial"/>
      <family val="2"/>
    </font>
    <font>
      <u/>
      <sz val="24"/>
      <color theme="10"/>
      <name val="Arial"/>
      <family val="2"/>
    </font>
    <font>
      <b/>
      <sz val="10"/>
      <color rgb="FF0C224F"/>
      <name val="Arial"/>
      <family val="2"/>
    </font>
    <font>
      <sz val="8.75"/>
      <color rgb="FFD1D5DB"/>
      <name val="Söhne"/>
      <charset val="1"/>
    </font>
    <font>
      <u/>
      <sz val="14"/>
      <color rgb="FFBC9224"/>
      <name val="Arial"/>
      <family val="2"/>
    </font>
    <font>
      <b/>
      <sz val="14"/>
      <color rgb="FFFFD966"/>
      <name val="Helvetica Neue"/>
      <family val="2"/>
    </font>
    <font>
      <sz val="14"/>
      <color rgb="FFFFD966"/>
      <name val="Arial"/>
      <family val="2"/>
    </font>
    <font>
      <sz val="12"/>
      <color rgb="FF363636"/>
      <name val="Helvetica Neue"/>
      <family val="2"/>
    </font>
    <font>
      <sz val="16"/>
      <color rgb="FFBC9224"/>
      <name val="Arial"/>
      <family val="2"/>
    </font>
    <font>
      <sz val="16"/>
      <color rgb="FFFFD966"/>
      <name val="Arial"/>
      <family val="2"/>
    </font>
    <font>
      <sz val="14"/>
      <color rgb="FF363636"/>
      <name val="Helvetica Neue"/>
      <family val="2"/>
    </font>
    <font>
      <sz val="20"/>
      <color rgb="FF363636"/>
      <name val="Arial"/>
      <family val="2"/>
    </font>
    <font>
      <sz val="12"/>
      <color rgb="FFBC9224"/>
      <name val="Arial"/>
      <family val="2"/>
    </font>
    <font>
      <b/>
      <sz val="16"/>
      <color rgb="FFBC9224"/>
      <name val="Arial"/>
      <family val="2"/>
    </font>
    <font>
      <sz val="12"/>
      <color theme="1"/>
      <name val="Calibri"/>
      <family val="2"/>
      <scheme val="minor"/>
    </font>
    <font>
      <b/>
      <sz val="12"/>
      <color theme="1"/>
      <name val="Arial"/>
      <family val="2"/>
    </font>
  </fonts>
  <fills count="36">
    <fill>
      <patternFill patternType="none"/>
    </fill>
    <fill>
      <patternFill patternType="gray125"/>
    </fill>
    <fill>
      <patternFill patternType="solid">
        <fgColor rgb="FF0C224F"/>
        <bgColor indexed="64"/>
      </patternFill>
    </fill>
    <fill>
      <patternFill patternType="solid">
        <fgColor rgb="FFBC9224"/>
        <bgColor indexed="64"/>
      </patternFill>
    </fill>
    <fill>
      <patternFill patternType="solid">
        <fgColor theme="4"/>
        <bgColor indexed="64"/>
      </patternFill>
    </fill>
    <fill>
      <patternFill patternType="solid">
        <fgColor rgb="FFD9D9D9"/>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E3EAEB"/>
        <bgColor indexed="64"/>
      </patternFill>
    </fill>
    <fill>
      <patternFill patternType="solid">
        <fgColor rgb="FF262626"/>
        <bgColor rgb="FF000000"/>
      </patternFill>
    </fill>
    <fill>
      <patternFill patternType="solid">
        <fgColor rgb="FF404040"/>
        <bgColor rgb="FF000000"/>
      </patternFill>
    </fill>
    <fill>
      <patternFill patternType="solid">
        <fgColor rgb="FF000000"/>
        <bgColor rgb="FF000000"/>
      </patternFill>
    </fill>
    <fill>
      <patternFill patternType="solid">
        <fgColor rgb="FF000000"/>
        <bgColor indexed="64"/>
      </patternFill>
    </fill>
    <fill>
      <patternFill patternType="solid">
        <fgColor indexed="22"/>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1"/>
        <bgColor indexed="64"/>
      </patternFill>
    </fill>
    <fill>
      <patternFill patternType="solid">
        <fgColor theme="1" tint="0.499984740745262"/>
        <bgColor indexed="64"/>
      </patternFill>
    </fill>
    <fill>
      <patternFill patternType="solid">
        <fgColor rgb="FFD9D9D9"/>
        <bgColor rgb="FF000000"/>
      </patternFill>
    </fill>
    <fill>
      <patternFill patternType="solid">
        <fgColor rgb="FF0070C0"/>
        <bgColor rgb="FF000000"/>
      </patternFill>
    </fill>
    <fill>
      <patternFill patternType="solid">
        <fgColor rgb="FFE6B8B7"/>
        <bgColor rgb="FF000000"/>
      </patternFill>
    </fill>
    <fill>
      <patternFill patternType="solid">
        <fgColor rgb="FFF2DCDB"/>
        <bgColor rgb="FF000000"/>
      </patternFill>
    </fill>
    <fill>
      <patternFill patternType="solid">
        <fgColor rgb="FFC5D9F1"/>
        <bgColor rgb="FF000000"/>
      </patternFill>
    </fill>
    <fill>
      <patternFill patternType="solid">
        <fgColor rgb="FFC4D79B"/>
        <bgColor rgb="FF000000"/>
      </patternFill>
    </fill>
    <fill>
      <patternFill patternType="solid">
        <fgColor rgb="FFB1A0C7"/>
        <bgColor rgb="FF000000"/>
      </patternFill>
    </fill>
    <fill>
      <patternFill patternType="solid">
        <fgColor rgb="FFFFC000"/>
        <bgColor indexed="64"/>
      </patternFill>
    </fill>
    <fill>
      <patternFill patternType="solid">
        <fgColor theme="0"/>
        <bgColor indexed="64"/>
      </patternFill>
    </fill>
    <fill>
      <patternFill patternType="solid">
        <fgColor rgb="FFFF0000"/>
        <bgColor indexed="64"/>
      </patternFill>
    </fill>
    <fill>
      <patternFill patternType="solid">
        <fgColor rgb="FF0D224F"/>
        <bgColor indexed="64"/>
      </patternFill>
    </fill>
    <fill>
      <patternFill patternType="solid">
        <fgColor theme="4" tint="0.79998168889431442"/>
        <bgColor theme="4" tint="0.79998168889431442"/>
      </patternFill>
    </fill>
    <fill>
      <patternFill patternType="solid">
        <fgColor rgb="FF002654"/>
        <bgColor indexed="64"/>
      </patternFill>
    </fill>
  </fills>
  <borders count="6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rgb="FF000000"/>
      </right>
      <top/>
      <bottom/>
      <diagonal/>
    </border>
    <border>
      <left style="thin">
        <color rgb="FF000000"/>
      </left>
      <right style="thin">
        <color rgb="FF000000"/>
      </right>
      <top/>
      <bottom/>
      <diagonal/>
    </border>
    <border>
      <left/>
      <right style="hair">
        <color auto="1"/>
      </right>
      <top/>
      <bottom/>
      <diagonal/>
    </border>
    <border>
      <left style="hair">
        <color auto="1"/>
      </left>
      <right style="hair">
        <color auto="1"/>
      </right>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right/>
      <top/>
      <bottom style="thin">
        <color rgb="FFD9D9E3"/>
      </bottom>
      <diagonal/>
    </border>
    <border>
      <left style="thin">
        <color indexed="64"/>
      </left>
      <right style="thin">
        <color indexed="64"/>
      </right>
      <top/>
      <bottom/>
      <diagonal/>
    </border>
    <border>
      <left style="thin">
        <color indexed="64"/>
      </left>
      <right/>
      <top/>
      <bottom/>
      <diagonal/>
    </border>
    <border>
      <left style="thin">
        <color indexed="64"/>
      </left>
      <right/>
      <top style="thin">
        <color rgb="FFD9D9E3"/>
      </top>
      <bottom/>
      <diagonal/>
    </border>
    <border>
      <left/>
      <right/>
      <top style="thin">
        <color rgb="FFD9D9E3"/>
      </top>
      <bottom/>
      <diagonal/>
    </border>
    <border>
      <left/>
      <right/>
      <top style="thin">
        <color theme="4" tint="0.39997558519241921"/>
      </top>
      <bottom/>
      <diagonal/>
    </border>
    <border>
      <left style="thin">
        <color indexed="64"/>
      </left>
      <right/>
      <top style="thin">
        <color theme="4" tint="0.39997558519241921"/>
      </top>
      <bottom/>
      <diagonal/>
    </border>
    <border>
      <left style="thin">
        <color indexed="64"/>
      </left>
      <right style="thin">
        <color indexed="64"/>
      </right>
      <top style="thin">
        <color rgb="FFD9D9E3"/>
      </top>
      <bottom/>
      <diagonal/>
    </border>
    <border>
      <left style="thin">
        <color indexed="64"/>
      </left>
      <right/>
      <top style="thin">
        <color theme="4" tint="0.39997558519241921"/>
      </top>
      <bottom style="thin">
        <color indexed="64"/>
      </bottom>
      <diagonal/>
    </border>
    <border>
      <left style="thin">
        <color rgb="FF000000"/>
      </left>
      <right/>
      <top style="thin">
        <color rgb="FF000000"/>
      </top>
      <bottom style="thin">
        <color indexed="64"/>
      </bottom>
      <diagonal/>
    </border>
    <border>
      <left style="thin">
        <color rgb="FF000000"/>
      </left>
      <right/>
      <top style="thin">
        <color theme="4" tint="0.39997558519241921"/>
      </top>
      <bottom style="thin">
        <color indexed="64"/>
      </bottom>
      <diagonal/>
    </border>
    <border>
      <left style="thin">
        <color rgb="FF000000"/>
      </left>
      <right style="thin">
        <color indexed="64"/>
      </right>
      <top style="thin">
        <color rgb="FF000000"/>
      </top>
      <bottom style="thin">
        <color indexed="64"/>
      </bottom>
      <diagonal/>
    </border>
    <border>
      <left style="thin">
        <color rgb="FFD9D9E3"/>
      </left>
      <right/>
      <top/>
      <bottom style="thin">
        <color rgb="FFD9D9E3"/>
      </bottom>
      <diagonal/>
    </border>
    <border>
      <left style="thin">
        <color rgb="FFD9D9E3"/>
      </left>
      <right style="thin">
        <color rgb="FFD9D9E3"/>
      </right>
      <top/>
      <bottom style="thin">
        <color rgb="FFD9D9E3"/>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indexed="64"/>
      </right>
      <top/>
      <bottom/>
      <diagonal/>
    </border>
    <border>
      <left/>
      <right style="thin">
        <color indexed="64"/>
      </right>
      <top style="thin">
        <color rgb="FFBD9224"/>
      </top>
      <bottom/>
      <diagonal/>
    </border>
    <border>
      <left/>
      <right/>
      <top style="thin">
        <color rgb="FF000000"/>
      </top>
      <bottom/>
      <diagonal/>
    </border>
    <border>
      <left style="thin">
        <color rgb="FF000000"/>
      </left>
      <right/>
      <top/>
      <bottom/>
      <diagonal/>
    </border>
    <border>
      <left style="medium">
        <color indexed="64"/>
      </left>
      <right/>
      <top style="thin">
        <color indexed="64"/>
      </top>
      <bottom/>
      <diagonal/>
    </border>
    <border>
      <left style="thin">
        <color indexed="64"/>
      </left>
      <right style="medium">
        <color indexed="64"/>
      </right>
      <top style="thin">
        <color theme="4" tint="0.39997558519241921"/>
      </top>
      <bottom/>
      <diagonal/>
    </border>
    <border>
      <left style="medium">
        <color indexed="64"/>
      </left>
      <right style="thin">
        <color indexed="64"/>
      </right>
      <top style="thin">
        <color theme="4" tint="0.39997558519241921"/>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theme="4" tint="0.39997558519241921"/>
      </top>
      <bottom style="thin">
        <color indexed="64"/>
      </bottom>
      <diagonal/>
    </border>
    <border>
      <left style="thin">
        <color indexed="64"/>
      </left>
      <right style="medium">
        <color indexed="64"/>
      </right>
      <top style="thin">
        <color theme="4" tint="0.39997558519241921"/>
      </top>
      <bottom style="thin">
        <color indexed="64"/>
      </bottom>
      <diagonal/>
    </border>
    <border>
      <left style="medium">
        <color indexed="64"/>
      </left>
      <right style="thin">
        <color indexed="64"/>
      </right>
      <top style="thin">
        <color theme="4" tint="0.39997558519241921"/>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12">
    <xf numFmtId="0" fontId="0" fillId="0" borderId="0"/>
    <xf numFmtId="0" fontId="1" fillId="0" borderId="0"/>
    <xf numFmtId="44" fontId="1" fillId="0" borderId="0" applyFont="0" applyFill="0" applyBorder="0" applyAlignment="0" applyProtection="0"/>
    <xf numFmtId="0" fontId="9" fillId="0" borderId="0" applyNumberFormat="0" applyFill="0" applyBorder="0" applyAlignment="0" applyProtection="0"/>
    <xf numFmtId="9" fontId="1" fillId="0" borderId="0" applyFont="0" applyFill="0" applyBorder="0" applyAlignment="0" applyProtection="0"/>
    <xf numFmtId="0" fontId="19"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7" fillId="0" borderId="0"/>
  </cellStyleXfs>
  <cellXfs count="348">
    <xf numFmtId="0" fontId="0" fillId="0" borderId="0" xfId="0"/>
    <xf numFmtId="0" fontId="1" fillId="2" borderId="0" xfId="1" applyFill="1"/>
    <xf numFmtId="0" fontId="1" fillId="0" borderId="0" xfId="1"/>
    <xf numFmtId="0" fontId="6" fillId="0" borderId="1" xfId="1" applyFont="1" applyBorder="1" applyAlignment="1">
      <alignment horizontal="center" vertical="center" wrapText="1"/>
    </xf>
    <xf numFmtId="49" fontId="6" fillId="5" borderId="1" xfId="1" applyNumberFormat="1" applyFont="1" applyFill="1" applyBorder="1" applyAlignment="1">
      <alignment horizontal="center" vertical="center" wrapText="1"/>
    </xf>
    <xf numFmtId="1" fontId="6" fillId="0" borderId="1" xfId="1" applyNumberFormat="1" applyFont="1" applyBorder="1" applyAlignment="1">
      <alignment horizontal="center" vertical="center" wrapText="1"/>
    </xf>
    <xf numFmtId="1" fontId="6" fillId="6" borderId="1" xfId="1" applyNumberFormat="1" applyFont="1" applyFill="1" applyBorder="1" applyAlignment="1">
      <alignment horizontal="center" vertical="center" wrapText="1"/>
    </xf>
    <xf numFmtId="164" fontId="6" fillId="0" borderId="1" xfId="1" applyNumberFormat="1" applyFont="1" applyBorder="1" applyAlignment="1">
      <alignment horizontal="center" vertical="center" wrapText="1"/>
    </xf>
    <xf numFmtId="49" fontId="6" fillId="0" borderId="1" xfId="1" applyNumberFormat="1" applyFont="1" applyBorder="1" applyAlignment="1">
      <alignment horizontal="center" vertical="center" wrapText="1"/>
    </xf>
    <xf numFmtId="2" fontId="6" fillId="0" borderId="1" xfId="1" applyNumberFormat="1" applyFont="1" applyBorder="1" applyAlignment="1">
      <alignment horizontal="center" vertical="center" wrapText="1"/>
    </xf>
    <xf numFmtId="0" fontId="6" fillId="6" borderId="1" xfId="1" applyFont="1" applyFill="1" applyBorder="1" applyAlignment="1">
      <alignment horizontal="center" vertical="center" wrapText="1"/>
    </xf>
    <xf numFmtId="165" fontId="6" fillId="0" borderId="1" xfId="2" applyNumberFormat="1" applyFont="1" applyFill="1" applyBorder="1" applyAlignment="1">
      <alignment horizontal="center" vertical="center" wrapText="1"/>
    </xf>
    <xf numFmtId="166" fontId="8" fillId="6" borderId="1" xfId="1"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166" fontId="8" fillId="0" borderId="1" xfId="1" applyNumberFormat="1" applyFont="1" applyBorder="1" applyAlignment="1">
      <alignment horizontal="center" vertical="center" wrapText="1"/>
    </xf>
    <xf numFmtId="166" fontId="6" fillId="6" borderId="1" xfId="1" applyNumberFormat="1" applyFont="1" applyFill="1" applyBorder="1" applyAlignment="1">
      <alignment horizontal="center" vertical="center" wrapText="1"/>
    </xf>
    <xf numFmtId="9" fontId="6" fillId="0" borderId="1" xfId="4" applyFont="1" applyBorder="1" applyAlignment="1">
      <alignment horizontal="center" vertical="center" wrapText="1"/>
    </xf>
    <xf numFmtId="166" fontId="6" fillId="0" borderId="1" xfId="1" applyNumberFormat="1" applyFont="1" applyBorder="1" applyAlignment="1">
      <alignment horizontal="center" vertical="center" wrapText="1"/>
    </xf>
    <xf numFmtId="49" fontId="6" fillId="6" borderId="1" xfId="1" applyNumberFormat="1" applyFont="1" applyFill="1" applyBorder="1" applyAlignment="1">
      <alignment horizontal="center" vertical="center" wrapText="1"/>
    </xf>
    <xf numFmtId="167" fontId="7" fillId="7" borderId="1" xfId="1" applyNumberFormat="1" applyFont="1" applyFill="1" applyBorder="1" applyAlignment="1">
      <alignment horizontal="center" vertical="center" wrapText="1"/>
    </xf>
    <xf numFmtId="167" fontId="6" fillId="7" borderId="1" xfId="1" applyNumberFormat="1" applyFont="1" applyFill="1" applyBorder="1" applyAlignment="1">
      <alignment horizontal="center" vertical="center" wrapText="1"/>
    </xf>
    <xf numFmtId="164" fontId="6" fillId="7" borderId="1" xfId="1" applyNumberFormat="1" applyFont="1" applyFill="1" applyBorder="1" applyAlignment="1">
      <alignment horizontal="center" vertical="center" wrapText="1"/>
    </xf>
    <xf numFmtId="164" fontId="6" fillId="7" borderId="2" xfId="1" applyNumberFormat="1" applyFont="1" applyFill="1" applyBorder="1" applyAlignment="1">
      <alignment horizontal="center" vertical="center" wrapText="1"/>
    </xf>
    <xf numFmtId="0" fontId="11" fillId="0" borderId="0" xfId="1" applyFont="1" applyAlignment="1">
      <alignment wrapText="1"/>
    </xf>
    <xf numFmtId="0" fontId="5" fillId="3" borderId="4" xfId="3" applyFont="1" applyFill="1" applyBorder="1" applyAlignment="1">
      <alignment horizontal="center" vertical="center" wrapText="1"/>
    </xf>
    <xf numFmtId="0" fontId="5" fillId="3" borderId="5" xfId="3" applyFont="1" applyFill="1" applyBorder="1" applyAlignment="1">
      <alignment horizontal="center" vertical="center" wrapText="1"/>
    </xf>
    <xf numFmtId="0" fontId="5" fillId="3" borderId="6" xfId="3" applyFont="1" applyFill="1" applyBorder="1" applyAlignment="1">
      <alignment horizontal="center" vertical="center" wrapText="1"/>
    </xf>
    <xf numFmtId="0" fontId="15" fillId="0" borderId="0" xfId="1" applyFont="1" applyAlignment="1">
      <alignment horizontal="center" vertical="center"/>
    </xf>
    <xf numFmtId="0" fontId="16" fillId="8" borderId="1" xfId="1" applyFont="1" applyFill="1" applyBorder="1" applyAlignment="1">
      <alignment horizontal="center" vertical="center" wrapText="1"/>
    </xf>
    <xf numFmtId="0" fontId="16" fillId="9" borderId="1" xfId="1" applyFont="1" applyFill="1" applyBorder="1" applyAlignment="1">
      <alignment horizontal="center" vertical="center" wrapText="1"/>
    </xf>
    <xf numFmtId="0" fontId="16" fillId="9" borderId="9" xfId="1" applyFont="1" applyFill="1" applyBorder="1" applyAlignment="1">
      <alignment horizontal="center" vertical="center" wrapText="1"/>
    </xf>
    <xf numFmtId="0" fontId="17" fillId="0" borderId="0" xfId="1" applyFont="1"/>
    <xf numFmtId="0" fontId="1" fillId="13" borderId="0" xfId="1" applyFill="1"/>
    <xf numFmtId="0" fontId="19" fillId="0" borderId="0" xfId="1" applyFont="1" applyAlignment="1">
      <alignment horizontal="center" vertical="center"/>
    </xf>
    <xf numFmtId="44" fontId="27" fillId="0" borderId="0" xfId="6" applyNumberFormat="1" applyFont="1" applyAlignment="1">
      <alignment horizontal="left" vertical="top" wrapText="1"/>
    </xf>
    <xf numFmtId="0" fontId="16" fillId="0" borderId="0" xfId="6" applyFont="1" applyAlignment="1">
      <alignment horizontal="left" vertical="top" wrapText="1"/>
    </xf>
    <xf numFmtId="0" fontId="16" fillId="23" borderId="18" xfId="6" applyFont="1" applyFill="1" applyBorder="1" applyAlignment="1">
      <alignment horizontal="left" vertical="top" wrapText="1"/>
    </xf>
    <xf numFmtId="0" fontId="28" fillId="24" borderId="20" xfId="6" applyFont="1" applyFill="1" applyBorder="1" applyAlignment="1">
      <alignment horizontal="left" vertical="top" wrapText="1"/>
    </xf>
    <xf numFmtId="0" fontId="16" fillId="25" borderId="20" xfId="6" applyFont="1" applyFill="1" applyBorder="1" applyAlignment="1">
      <alignment horizontal="left" vertical="top" wrapText="1"/>
    </xf>
    <xf numFmtId="0" fontId="16" fillId="26" borderId="20" xfId="6" applyFont="1" applyFill="1" applyBorder="1" applyAlignment="1">
      <alignment horizontal="left" vertical="top" wrapText="1"/>
    </xf>
    <xf numFmtId="0" fontId="16" fillId="27" borderId="20" xfId="6" applyFont="1" applyFill="1" applyBorder="1" applyAlignment="1">
      <alignment horizontal="left" vertical="top" wrapText="1"/>
    </xf>
    <xf numFmtId="0" fontId="12" fillId="28" borderId="0" xfId="3" applyFont="1" applyFill="1" applyAlignment="1">
      <alignment horizontal="left" vertical="top" wrapText="1"/>
    </xf>
    <xf numFmtId="0" fontId="12" fillId="29" borderId="0" xfId="3" applyFont="1" applyFill="1" applyAlignment="1">
      <alignment horizontal="left" vertical="top" wrapText="1"/>
    </xf>
    <xf numFmtId="0" fontId="16" fillId="30" borderId="0" xfId="6" applyFont="1" applyFill="1" applyAlignment="1">
      <alignment horizontal="left" vertical="top" wrapText="1"/>
    </xf>
    <xf numFmtId="0" fontId="16" fillId="0" borderId="0" xfId="6" applyFont="1" applyAlignment="1">
      <alignment vertical="top" wrapText="1"/>
    </xf>
    <xf numFmtId="168" fontId="16" fillId="0" borderId="0" xfId="6" applyNumberFormat="1" applyFont="1" applyAlignment="1">
      <alignment vertical="top" wrapText="1"/>
    </xf>
    <xf numFmtId="0" fontId="16" fillId="0" borderId="0" xfId="6" applyFont="1" applyAlignment="1">
      <alignment wrapText="1"/>
    </xf>
    <xf numFmtId="0" fontId="13" fillId="0" borderId="0" xfId="6" applyFont="1" applyAlignment="1">
      <alignment wrapText="1"/>
    </xf>
    <xf numFmtId="0" fontId="13" fillId="0" borderId="0" xfId="6" applyFont="1" applyAlignment="1">
      <alignment vertical="top" wrapText="1"/>
    </xf>
    <xf numFmtId="0" fontId="29" fillId="12" borderId="21" xfId="6" applyFont="1" applyFill="1" applyBorder="1" applyAlignment="1">
      <alignment horizontal="center" vertical="center" wrapText="1"/>
    </xf>
    <xf numFmtId="1" fontId="29" fillId="12" borderId="22" xfId="6" applyNumberFormat="1" applyFont="1" applyFill="1" applyBorder="1" applyAlignment="1">
      <alignment horizontal="center" vertical="center" wrapText="1"/>
    </xf>
    <xf numFmtId="0" fontId="29" fillId="12" borderId="22" xfId="6" applyFont="1" applyFill="1" applyBorder="1" applyAlignment="1">
      <alignment horizontal="center" vertical="center" wrapText="1"/>
    </xf>
    <xf numFmtId="44" fontId="29" fillId="12" borderId="22" xfId="6" applyNumberFormat="1" applyFont="1" applyFill="1" applyBorder="1" applyAlignment="1">
      <alignment horizontal="center" vertical="center" wrapText="1"/>
    </xf>
    <xf numFmtId="0" fontId="30" fillId="28" borderId="22" xfId="6" applyFont="1" applyFill="1" applyBorder="1" applyAlignment="1">
      <alignment horizontal="center" vertical="center" wrapText="1"/>
    </xf>
    <xf numFmtId="168" fontId="30" fillId="28" borderId="22" xfId="6" applyNumberFormat="1" applyFont="1" applyFill="1" applyBorder="1" applyAlignment="1">
      <alignment horizontal="center" vertical="center" wrapText="1"/>
    </xf>
    <xf numFmtId="0" fontId="30" fillId="29" borderId="22" xfId="6" applyFont="1" applyFill="1" applyBorder="1" applyAlignment="1">
      <alignment horizontal="center" vertical="center" wrapText="1"/>
    </xf>
    <xf numFmtId="0" fontId="31" fillId="30" borderId="22" xfId="6" applyFont="1" applyFill="1" applyBorder="1" applyAlignment="1">
      <alignment horizontal="center" vertical="center" wrapText="1"/>
    </xf>
    <xf numFmtId="0" fontId="31" fillId="30" borderId="5" xfId="6" applyFont="1" applyFill="1" applyBorder="1" applyAlignment="1">
      <alignment horizontal="center" vertical="center" wrapText="1"/>
    </xf>
    <xf numFmtId="0" fontId="32" fillId="0" borderId="0" xfId="6" applyFont="1" applyAlignment="1">
      <alignment horizontal="center" vertical="center" wrapText="1"/>
    </xf>
    <xf numFmtId="0" fontId="14" fillId="24" borderId="7" xfId="6" applyFont="1" applyFill="1" applyBorder="1" applyAlignment="1">
      <alignment horizontal="center" vertical="center" wrapText="1"/>
    </xf>
    <xf numFmtId="1" fontId="14" fillId="24" borderId="1" xfId="6" applyNumberFormat="1" applyFont="1" applyFill="1" applyBorder="1" applyAlignment="1">
      <alignment horizontal="center" vertical="center" wrapText="1"/>
    </xf>
    <xf numFmtId="0" fontId="14" fillId="24" borderId="1" xfId="6" applyFont="1" applyFill="1" applyBorder="1" applyAlignment="1">
      <alignment horizontal="center" vertical="center" wrapText="1"/>
    </xf>
    <xf numFmtId="44" fontId="14" fillId="24" borderId="1" xfId="6" applyNumberFormat="1" applyFont="1" applyFill="1" applyBorder="1" applyAlignment="1">
      <alignment horizontal="center" vertical="center" wrapText="1"/>
    </xf>
    <xf numFmtId="0" fontId="9" fillId="0" borderId="1" xfId="3" applyBorder="1" applyAlignment="1">
      <alignment horizontal="center" vertical="center" wrapText="1"/>
    </xf>
    <xf numFmtId="0" fontId="25" fillId="0" borderId="1" xfId="6" applyFont="1" applyBorder="1" applyAlignment="1">
      <alignment horizontal="center" vertical="center" wrapText="1"/>
    </xf>
    <xf numFmtId="168" fontId="25" fillId="0" borderId="1" xfId="6" applyNumberFormat="1" applyFont="1" applyBorder="1" applyAlignment="1">
      <alignment horizontal="center" vertical="center" wrapText="1"/>
    </xf>
    <xf numFmtId="0" fontId="33" fillId="0" borderId="1" xfId="6" applyFont="1" applyBorder="1" applyAlignment="1">
      <alignment horizontal="center" vertical="center" wrapText="1"/>
    </xf>
    <xf numFmtId="49" fontId="33" fillId="5" borderId="1" xfId="6" applyNumberFormat="1" applyFont="1" applyFill="1" applyBorder="1" applyAlignment="1">
      <alignment horizontal="center" vertical="center" wrapText="1"/>
    </xf>
    <xf numFmtId="49" fontId="33" fillId="6" borderId="1" xfId="6" applyNumberFormat="1" applyFont="1" applyFill="1" applyBorder="1" applyAlignment="1">
      <alignment horizontal="center" vertical="center" wrapText="1"/>
    </xf>
    <xf numFmtId="49" fontId="33" fillId="0" borderId="1" xfId="6" applyNumberFormat="1" applyFont="1" applyBorder="1" applyAlignment="1">
      <alignment horizontal="center" vertical="center" wrapText="1"/>
    </xf>
    <xf numFmtId="2" fontId="33" fillId="0" borderId="1" xfId="6" applyNumberFormat="1" applyFont="1" applyBorder="1" applyAlignment="1">
      <alignment horizontal="center" vertical="center" wrapText="1"/>
    </xf>
    <xf numFmtId="1" fontId="33" fillId="6" borderId="1" xfId="6" applyNumberFormat="1" applyFont="1" applyFill="1" applyBorder="1" applyAlignment="1">
      <alignment horizontal="center" vertical="center" wrapText="1"/>
    </xf>
    <xf numFmtId="165" fontId="33" fillId="0" borderId="1" xfId="7" applyNumberFormat="1" applyFont="1" applyFill="1" applyBorder="1" applyAlignment="1">
      <alignment horizontal="center" vertical="center" wrapText="1"/>
    </xf>
    <xf numFmtId="1" fontId="33" fillId="0" borderId="1" xfId="6" applyNumberFormat="1" applyFont="1" applyBorder="1" applyAlignment="1">
      <alignment horizontal="center" vertical="center" wrapText="1"/>
    </xf>
    <xf numFmtId="166" fontId="34" fillId="6" borderId="1" xfId="6" applyNumberFormat="1" applyFont="1" applyFill="1" applyBorder="1" applyAlignment="1">
      <alignment horizontal="center" vertical="center" wrapText="1"/>
    </xf>
    <xf numFmtId="0" fontId="35" fillId="31" borderId="1" xfId="3" applyFont="1" applyFill="1" applyBorder="1" applyAlignment="1">
      <alignment horizontal="center" vertical="center" wrapText="1"/>
    </xf>
    <xf numFmtId="166" fontId="34" fillId="0" borderId="1" xfId="6" applyNumberFormat="1" applyFont="1" applyBorder="1" applyAlignment="1">
      <alignment horizontal="center" vertical="center" wrapText="1"/>
    </xf>
    <xf numFmtId="166" fontId="33" fillId="6" borderId="1" xfId="6" applyNumberFormat="1" applyFont="1" applyFill="1" applyBorder="1" applyAlignment="1">
      <alignment horizontal="center" vertical="center" wrapText="1"/>
    </xf>
    <xf numFmtId="9" fontId="33" fillId="0" borderId="1" xfId="8" applyFont="1" applyBorder="1" applyAlignment="1">
      <alignment horizontal="center" vertical="center" wrapText="1"/>
    </xf>
    <xf numFmtId="166" fontId="33" fillId="0" borderId="1" xfId="6" applyNumberFormat="1" applyFont="1" applyBorder="1" applyAlignment="1">
      <alignment horizontal="center" vertical="center" wrapText="1"/>
    </xf>
    <xf numFmtId="164" fontId="33" fillId="0" borderId="7" xfId="6" applyNumberFormat="1" applyFont="1" applyBorder="1" applyAlignment="1">
      <alignment horizontal="center" vertical="center" wrapText="1"/>
    </xf>
    <xf numFmtId="164" fontId="33" fillId="0" borderId="1" xfId="6" applyNumberFormat="1" applyFont="1" applyBorder="1" applyAlignment="1">
      <alignment horizontal="center" vertical="center" wrapText="1"/>
    </xf>
    <xf numFmtId="167" fontId="36" fillId="7" borderId="1" xfId="6" applyNumberFormat="1" applyFont="1" applyFill="1" applyBorder="1" applyAlignment="1">
      <alignment horizontal="center" vertical="center" wrapText="1"/>
    </xf>
    <xf numFmtId="14" fontId="33" fillId="7" borderId="1" xfId="6" applyNumberFormat="1" applyFont="1" applyFill="1" applyBorder="1" applyAlignment="1">
      <alignment horizontal="center" vertical="center" wrapText="1"/>
    </xf>
    <xf numFmtId="164" fontId="33" fillId="7" borderId="1" xfId="6" applyNumberFormat="1" applyFont="1" applyFill="1" applyBorder="1" applyAlignment="1">
      <alignment horizontal="center" vertical="center" wrapText="1"/>
    </xf>
    <xf numFmtId="0" fontId="1" fillId="0" borderId="0" xfId="6" applyAlignment="1">
      <alignment wrapText="1"/>
    </xf>
    <xf numFmtId="0" fontId="25" fillId="25" borderId="7" xfId="6" applyFont="1" applyFill="1" applyBorder="1" applyAlignment="1">
      <alignment horizontal="center" vertical="center" wrapText="1"/>
    </xf>
    <xf numFmtId="1" fontId="25" fillId="25" borderId="1" xfId="6" applyNumberFormat="1" applyFont="1" applyFill="1" applyBorder="1" applyAlignment="1">
      <alignment horizontal="center" vertical="center" wrapText="1"/>
    </xf>
    <xf numFmtId="0" fontId="25" fillId="25" borderId="1" xfId="6" applyFont="1" applyFill="1" applyBorder="1" applyAlignment="1">
      <alignment horizontal="center" vertical="center" wrapText="1"/>
    </xf>
    <xf numFmtId="44" fontId="25" fillId="25" borderId="1" xfId="6" applyNumberFormat="1" applyFont="1" applyFill="1" applyBorder="1" applyAlignment="1">
      <alignment horizontal="center" vertical="center" wrapText="1"/>
    </xf>
    <xf numFmtId="0" fontId="16" fillId="0" borderId="1" xfId="6" applyFont="1" applyBorder="1" applyAlignment="1">
      <alignment horizontal="center" vertical="center" wrapText="1"/>
    </xf>
    <xf numFmtId="165" fontId="33" fillId="0" borderId="1" xfId="7" applyNumberFormat="1" applyFont="1" applyBorder="1" applyAlignment="1">
      <alignment horizontal="center" vertical="center" wrapText="1"/>
    </xf>
    <xf numFmtId="167" fontId="33" fillId="7" borderId="1" xfId="6" applyNumberFormat="1" applyFont="1" applyFill="1" applyBorder="1" applyAlignment="1">
      <alignment horizontal="center" vertical="center" wrapText="1"/>
    </xf>
    <xf numFmtId="0" fontId="1" fillId="0" borderId="0" xfId="6" applyAlignment="1">
      <alignment vertical="top" wrapText="1"/>
    </xf>
    <xf numFmtId="44" fontId="25" fillId="0" borderId="1" xfId="6" applyNumberFormat="1" applyFont="1" applyBorder="1" applyAlignment="1">
      <alignment horizontal="center" vertical="center" wrapText="1"/>
    </xf>
    <xf numFmtId="14" fontId="36" fillId="7" borderId="1" xfId="6" applyNumberFormat="1" applyFont="1" applyFill="1" applyBorder="1" applyAlignment="1">
      <alignment horizontal="center" vertical="center" wrapText="1"/>
    </xf>
    <xf numFmtId="44" fontId="9" fillId="0" borderId="1" xfId="3" applyNumberFormat="1" applyBorder="1" applyAlignment="1">
      <alignment horizontal="center" vertical="center" wrapText="1"/>
    </xf>
    <xf numFmtId="14" fontId="37" fillId="7" borderId="1" xfId="6" applyNumberFormat="1" applyFont="1" applyFill="1" applyBorder="1" applyAlignment="1">
      <alignment horizontal="center" vertical="center" wrapText="1"/>
    </xf>
    <xf numFmtId="14" fontId="34" fillId="7" borderId="1" xfId="6" applyNumberFormat="1" applyFont="1" applyFill="1" applyBorder="1" applyAlignment="1">
      <alignment horizontal="center" vertical="center" wrapText="1"/>
    </xf>
    <xf numFmtId="0" fontId="25" fillId="26" borderId="7" xfId="6" applyFont="1" applyFill="1" applyBorder="1" applyAlignment="1">
      <alignment horizontal="center" vertical="center" wrapText="1"/>
    </xf>
    <xf numFmtId="1" fontId="25" fillId="26" borderId="1" xfId="6" applyNumberFormat="1" applyFont="1" applyFill="1" applyBorder="1" applyAlignment="1">
      <alignment horizontal="center" vertical="center" wrapText="1"/>
    </xf>
    <xf numFmtId="0" fontId="25" fillId="26" borderId="1" xfId="6" applyFont="1" applyFill="1" applyBorder="1" applyAlignment="1">
      <alignment horizontal="center" vertical="center" wrapText="1"/>
    </xf>
    <xf numFmtId="44" fontId="25" fillId="26" borderId="1" xfId="6" applyNumberFormat="1" applyFont="1" applyFill="1" applyBorder="1" applyAlignment="1">
      <alignment horizontal="center" vertical="center" wrapText="1"/>
    </xf>
    <xf numFmtId="0" fontId="33" fillId="32" borderId="1" xfId="6" applyFont="1" applyFill="1" applyBorder="1" applyAlignment="1">
      <alignment horizontal="center" vertical="center" wrapText="1"/>
    </xf>
    <xf numFmtId="0" fontId="35" fillId="0" borderId="1" xfId="3" applyFont="1" applyBorder="1" applyAlignment="1">
      <alignment horizontal="center" vertical="center" wrapText="1"/>
    </xf>
    <xf numFmtId="0" fontId="1" fillId="0" borderId="1" xfId="6" applyBorder="1" applyAlignment="1">
      <alignment horizontal="center" vertical="center" wrapText="1"/>
    </xf>
    <xf numFmtId="0" fontId="1" fillId="0" borderId="7" xfId="6" applyBorder="1" applyAlignment="1">
      <alignment horizontal="center" vertical="center" wrapText="1"/>
    </xf>
    <xf numFmtId="49" fontId="33" fillId="6" borderId="1" xfId="6" quotePrefix="1" applyNumberFormat="1" applyFont="1" applyFill="1" applyBorder="1" applyAlignment="1">
      <alignment horizontal="center" vertical="center" wrapText="1"/>
    </xf>
    <xf numFmtId="0" fontId="25" fillId="26" borderId="8" xfId="6" applyFont="1" applyFill="1" applyBorder="1" applyAlignment="1">
      <alignment horizontal="center" vertical="center" wrapText="1"/>
    </xf>
    <xf numFmtId="1" fontId="25" fillId="26" borderId="9" xfId="6" applyNumberFormat="1" applyFont="1" applyFill="1" applyBorder="1" applyAlignment="1">
      <alignment horizontal="center" vertical="center" wrapText="1"/>
    </xf>
    <xf numFmtId="0" fontId="25" fillId="26" borderId="9" xfId="6" applyFont="1" applyFill="1" applyBorder="1" applyAlignment="1">
      <alignment horizontal="center" vertical="center" wrapText="1"/>
    </xf>
    <xf numFmtId="44" fontId="25" fillId="26" borderId="9" xfId="6" applyNumberFormat="1" applyFont="1" applyFill="1" applyBorder="1" applyAlignment="1">
      <alignment horizontal="center" vertical="center" wrapText="1"/>
    </xf>
    <xf numFmtId="1" fontId="25" fillId="0" borderId="9" xfId="6" applyNumberFormat="1" applyFont="1" applyBorder="1" applyAlignment="1">
      <alignment horizontal="center" vertical="center" wrapText="1"/>
    </xf>
    <xf numFmtId="0" fontId="25" fillId="0" borderId="9" xfId="6" applyFont="1" applyBorder="1" applyAlignment="1">
      <alignment horizontal="center" vertical="center" wrapText="1"/>
    </xf>
    <xf numFmtId="168" fontId="25" fillId="0" borderId="9" xfId="9" applyNumberFormat="1" applyFont="1" applyFill="1" applyBorder="1" applyAlignment="1">
      <alignment horizontal="center" vertical="center" wrapText="1"/>
    </xf>
    <xf numFmtId="9" fontId="25" fillId="0" borderId="9" xfId="10" applyFont="1" applyFill="1" applyBorder="1" applyAlignment="1">
      <alignment horizontal="center" vertical="center" wrapText="1"/>
    </xf>
    <xf numFmtId="44" fontId="25" fillId="0" borderId="9" xfId="9" applyFont="1" applyFill="1" applyBorder="1" applyAlignment="1">
      <alignment horizontal="center" vertical="center" wrapText="1"/>
    </xf>
    <xf numFmtId="44" fontId="25" fillId="0" borderId="9" xfId="6" applyNumberFormat="1" applyFont="1" applyBorder="1" applyAlignment="1">
      <alignment horizontal="center" vertical="center" wrapText="1"/>
    </xf>
    <xf numFmtId="44" fontId="9" fillId="0" borderId="8" xfId="3" applyNumberFormat="1" applyBorder="1" applyAlignment="1">
      <alignment horizontal="center" vertical="center" wrapText="1"/>
    </xf>
    <xf numFmtId="168" fontId="25" fillId="0" borderId="9" xfId="6" applyNumberFormat="1" applyFont="1" applyBorder="1" applyAlignment="1">
      <alignment horizontal="center" vertical="center" wrapText="1"/>
    </xf>
    <xf numFmtId="44" fontId="25" fillId="0" borderId="9" xfId="9" applyFont="1" applyBorder="1" applyAlignment="1">
      <alignment horizontal="center" vertical="center" wrapText="1"/>
    </xf>
    <xf numFmtId="0" fontId="33" fillId="0" borderId="9" xfId="6" applyFont="1" applyBorder="1" applyAlignment="1">
      <alignment horizontal="center" vertical="center" wrapText="1"/>
    </xf>
    <xf numFmtId="0" fontId="1" fillId="0" borderId="0" xfId="6" applyAlignment="1">
      <alignment horizontal="center" vertical="center" wrapText="1"/>
    </xf>
    <xf numFmtId="49" fontId="33" fillId="6" borderId="9" xfId="6" applyNumberFormat="1" applyFont="1" applyFill="1" applyBorder="1" applyAlignment="1">
      <alignment horizontal="center" vertical="center" wrapText="1"/>
    </xf>
    <xf numFmtId="49" fontId="33" fillId="0" borderId="9" xfId="6" applyNumberFormat="1" applyFont="1" applyBorder="1" applyAlignment="1">
      <alignment horizontal="center" vertical="center" wrapText="1"/>
    </xf>
    <xf numFmtId="49" fontId="33" fillId="5" borderId="9" xfId="6" applyNumberFormat="1" applyFont="1" applyFill="1" applyBorder="1" applyAlignment="1">
      <alignment horizontal="center" vertical="center" wrapText="1"/>
    </xf>
    <xf numFmtId="2" fontId="33" fillId="0" borderId="9" xfId="6" applyNumberFormat="1" applyFont="1" applyBorder="1" applyAlignment="1">
      <alignment horizontal="center" vertical="center" wrapText="1"/>
    </xf>
    <xf numFmtId="1" fontId="33" fillId="6" borderId="9" xfId="6" applyNumberFormat="1" applyFont="1" applyFill="1" applyBorder="1" applyAlignment="1">
      <alignment horizontal="center" vertical="center" wrapText="1"/>
    </xf>
    <xf numFmtId="1" fontId="33" fillId="0" borderId="9" xfId="6" applyNumberFormat="1" applyFont="1" applyBorder="1" applyAlignment="1">
      <alignment horizontal="center" vertical="center" wrapText="1"/>
    </xf>
    <xf numFmtId="166" fontId="34" fillId="6" borderId="9" xfId="6" applyNumberFormat="1" applyFont="1" applyFill="1" applyBorder="1" applyAlignment="1">
      <alignment horizontal="center" vertical="center" wrapText="1"/>
    </xf>
    <xf numFmtId="166" fontId="34" fillId="0" borderId="9" xfId="6" applyNumberFormat="1" applyFont="1" applyBorder="1" applyAlignment="1">
      <alignment horizontal="center" vertical="center" wrapText="1"/>
    </xf>
    <xf numFmtId="166" fontId="33" fillId="6" borderId="9" xfId="6" applyNumberFormat="1" applyFont="1" applyFill="1" applyBorder="1" applyAlignment="1">
      <alignment horizontal="center" vertical="center" wrapText="1"/>
    </xf>
    <xf numFmtId="9" fontId="33" fillId="0" borderId="9" xfId="8" applyFont="1" applyBorder="1" applyAlignment="1">
      <alignment horizontal="center" vertical="center" wrapText="1"/>
    </xf>
    <xf numFmtId="166" fontId="33" fillId="0" borderId="9" xfId="6" applyNumberFormat="1" applyFont="1" applyBorder="1" applyAlignment="1">
      <alignment horizontal="center" vertical="center" wrapText="1"/>
    </xf>
    <xf numFmtId="164" fontId="33" fillId="0" borderId="8" xfId="6" applyNumberFormat="1" applyFont="1" applyBorder="1" applyAlignment="1">
      <alignment horizontal="center" vertical="center" wrapText="1"/>
    </xf>
    <xf numFmtId="164" fontId="33" fillId="0" borderId="9" xfId="6" applyNumberFormat="1" applyFont="1" applyBorder="1" applyAlignment="1">
      <alignment horizontal="center" vertical="center" wrapText="1"/>
    </xf>
    <xf numFmtId="167" fontId="33" fillId="7" borderId="9" xfId="6" applyNumberFormat="1" applyFont="1" applyFill="1" applyBorder="1" applyAlignment="1">
      <alignment horizontal="center" vertical="center" wrapText="1"/>
    </xf>
    <xf numFmtId="164" fontId="33" fillId="7" borderId="9" xfId="6" applyNumberFormat="1" applyFont="1" applyFill="1" applyBorder="1" applyAlignment="1">
      <alignment horizontal="center" vertical="center" wrapText="1"/>
    </xf>
    <xf numFmtId="1" fontId="25" fillId="0" borderId="1" xfId="6" applyNumberFormat="1" applyFont="1" applyBorder="1" applyAlignment="1">
      <alignment horizontal="center" vertical="center" wrapText="1"/>
    </xf>
    <xf numFmtId="168" fontId="25" fillId="0" borderId="1" xfId="9" applyNumberFormat="1" applyFont="1" applyFill="1" applyBorder="1" applyAlignment="1">
      <alignment horizontal="center" vertical="center" wrapText="1"/>
    </xf>
    <xf numFmtId="9" fontId="25" fillId="0" borderId="1" xfId="10" applyFont="1" applyFill="1" applyBorder="1" applyAlignment="1">
      <alignment horizontal="center" vertical="center" wrapText="1"/>
    </xf>
    <xf numFmtId="44" fontId="25" fillId="0" borderId="1" xfId="9" applyFont="1" applyFill="1" applyBorder="1" applyAlignment="1">
      <alignment horizontal="center" vertical="center" wrapText="1"/>
    </xf>
    <xf numFmtId="44" fontId="25" fillId="0" borderId="1" xfId="9" applyFont="1" applyBorder="1" applyAlignment="1">
      <alignment horizontal="center" vertical="center" wrapText="1"/>
    </xf>
    <xf numFmtId="1" fontId="38" fillId="0" borderId="0" xfId="6" applyNumberFormat="1" applyFont="1" applyAlignment="1">
      <alignment horizontal="center" vertical="center" wrapText="1"/>
    </xf>
    <xf numFmtId="1" fontId="1" fillId="0" borderId="0" xfId="6" applyNumberFormat="1" applyAlignment="1">
      <alignment horizontal="center" vertical="center" wrapText="1"/>
    </xf>
    <xf numFmtId="1" fontId="1" fillId="0" borderId="23" xfId="6" applyNumberFormat="1" applyBorder="1" applyAlignment="1">
      <alignment horizontal="center" vertical="center" wrapText="1"/>
    </xf>
    <xf numFmtId="0" fontId="1" fillId="0" borderId="24" xfId="6" applyBorder="1" applyAlignment="1">
      <alignment vertical="center" wrapText="1"/>
    </xf>
    <xf numFmtId="0" fontId="1" fillId="0" borderId="24" xfId="6" applyBorder="1" applyAlignment="1">
      <alignment horizontal="center" vertical="center" wrapText="1"/>
    </xf>
    <xf numFmtId="1" fontId="1" fillId="0" borderId="24" xfId="6" applyNumberFormat="1" applyBorder="1" applyAlignment="1">
      <alignment horizontal="center" vertical="center" wrapText="1"/>
    </xf>
    <xf numFmtId="44" fontId="1" fillId="0" borderId="24" xfId="9" applyFont="1" applyBorder="1" applyAlignment="1">
      <alignment vertical="center" wrapText="1"/>
    </xf>
    <xf numFmtId="0" fontId="1" fillId="0" borderId="0" xfId="6" applyAlignment="1">
      <alignment vertical="center" wrapText="1"/>
    </xf>
    <xf numFmtId="1" fontId="1" fillId="0" borderId="25" xfId="6" applyNumberFormat="1" applyBorder="1" applyAlignment="1">
      <alignment horizontal="center" vertical="top" wrapText="1"/>
    </xf>
    <xf numFmtId="0" fontId="1" fillId="0" borderId="26" xfId="6" applyBorder="1" applyAlignment="1">
      <alignment vertical="top" wrapText="1"/>
    </xf>
    <xf numFmtId="44" fontId="1" fillId="0" borderId="26" xfId="9" applyFont="1" applyBorder="1" applyAlignment="1">
      <alignment vertical="top" wrapText="1"/>
    </xf>
    <xf numFmtId="9" fontId="1" fillId="0" borderId="26" xfId="10" applyFont="1" applyBorder="1" applyAlignment="1">
      <alignment horizontal="center" vertical="top" wrapText="1"/>
    </xf>
    <xf numFmtId="0" fontId="1" fillId="0" borderId="26" xfId="6" applyBorder="1" applyAlignment="1">
      <alignment horizontal="center" vertical="top" wrapText="1"/>
    </xf>
    <xf numFmtId="1" fontId="1" fillId="0" borderId="26" xfId="6" applyNumberFormat="1" applyBorder="1" applyAlignment="1">
      <alignment horizontal="center" vertical="top" wrapText="1"/>
    </xf>
    <xf numFmtId="0" fontId="17" fillId="0" borderId="0" xfId="6" applyFont="1" applyAlignment="1">
      <alignment vertical="top" wrapText="1"/>
    </xf>
    <xf numFmtId="0" fontId="40" fillId="33" borderId="0" xfId="1" applyFont="1" applyFill="1" applyAlignment="1">
      <alignment horizontal="center" vertical="top" wrapText="1"/>
    </xf>
    <xf numFmtId="0" fontId="1" fillId="0" borderId="0" xfId="1" applyAlignment="1">
      <alignment wrapText="1"/>
    </xf>
    <xf numFmtId="0" fontId="41" fillId="3" borderId="27" xfId="1" applyFont="1" applyFill="1" applyBorder="1" applyAlignment="1">
      <alignment horizontal="center" vertical="center" wrapText="1"/>
    </xf>
    <xf numFmtId="0" fontId="41" fillId="3" borderId="20" xfId="1" applyFont="1" applyFill="1" applyBorder="1" applyAlignment="1">
      <alignment horizontal="center" vertical="center" wrapText="1"/>
    </xf>
    <xf numFmtId="0" fontId="42" fillId="0" borderId="0" xfId="1" applyFont="1" applyAlignment="1">
      <alignment horizontal="center" vertical="center" wrapText="1"/>
    </xf>
    <xf numFmtId="0" fontId="9" fillId="0" borderId="20" xfId="3" applyBorder="1" applyAlignment="1">
      <alignment horizontal="center" vertical="center" wrapText="1"/>
    </xf>
    <xf numFmtId="0" fontId="43" fillId="34" borderId="28" xfId="1" applyFont="1" applyFill="1" applyBorder="1" applyAlignment="1">
      <alignment horizontal="center" vertical="center" wrapText="1"/>
    </xf>
    <xf numFmtId="168" fontId="43" fillId="34" borderId="28" xfId="1" applyNumberFormat="1" applyFont="1" applyFill="1" applyBorder="1" applyAlignment="1">
      <alignment horizontal="center" vertical="center" wrapText="1"/>
    </xf>
    <xf numFmtId="0" fontId="43" fillId="34" borderId="0" xfId="1" applyFont="1" applyFill="1" applyAlignment="1">
      <alignment horizontal="center" vertical="center" wrapText="1"/>
    </xf>
    <xf numFmtId="0" fontId="1" fillId="0" borderId="0" xfId="1" applyAlignment="1">
      <alignment horizontal="center" vertical="center" wrapText="1"/>
    </xf>
    <xf numFmtId="0" fontId="9" fillId="0" borderId="1" xfId="3" applyFill="1" applyBorder="1" applyAlignment="1">
      <alignment horizontal="center" vertical="center" wrapText="1"/>
    </xf>
    <xf numFmtId="0" fontId="43" fillId="0" borderId="1" xfId="1" applyFont="1" applyBorder="1" applyAlignment="1">
      <alignment horizontal="center" vertical="center" wrapText="1"/>
    </xf>
    <xf numFmtId="0" fontId="25" fillId="0" borderId="1" xfId="1" applyFont="1" applyBorder="1" applyAlignment="1">
      <alignment horizontal="center" vertical="center" wrapText="1"/>
    </xf>
    <xf numFmtId="8" fontId="25" fillId="0" borderId="1" xfId="1" applyNumberFormat="1" applyFont="1" applyBorder="1" applyAlignment="1">
      <alignment horizontal="center" vertical="center" wrapText="1"/>
    </xf>
    <xf numFmtId="0" fontId="43" fillId="0" borderId="0" xfId="1" applyFont="1" applyAlignment="1">
      <alignment wrapText="1"/>
    </xf>
    <xf numFmtId="0" fontId="45" fillId="3" borderId="29" xfId="1" applyFont="1" applyFill="1" applyBorder="1" applyAlignment="1">
      <alignment horizontal="center" vertical="center" wrapText="1"/>
    </xf>
    <xf numFmtId="0" fontId="45" fillId="3" borderId="0" xfId="1" applyFont="1" applyFill="1" applyAlignment="1">
      <alignment horizontal="center" vertical="center" wrapText="1"/>
    </xf>
    <xf numFmtId="0" fontId="45" fillId="3" borderId="28" xfId="1" applyFont="1" applyFill="1" applyBorder="1" applyAlignment="1">
      <alignment horizontal="center" vertical="center" wrapText="1"/>
    </xf>
    <xf numFmtId="0" fontId="9" fillId="34" borderId="30" xfId="3" applyFill="1" applyBorder="1" applyAlignment="1">
      <alignment horizontal="center" vertical="center" wrapText="1"/>
    </xf>
    <xf numFmtId="0" fontId="19" fillId="34" borderId="31" xfId="1" applyFont="1" applyFill="1" applyBorder="1" applyAlignment="1">
      <alignment horizontal="center" vertical="center" wrapText="1"/>
    </xf>
    <xf numFmtId="0" fontId="19" fillId="34" borderId="32" xfId="1" applyFont="1" applyFill="1" applyBorder="1" applyAlignment="1">
      <alignment horizontal="center" vertical="center" wrapText="1"/>
    </xf>
    <xf numFmtId="0" fontId="19" fillId="34" borderId="33" xfId="1" applyFont="1" applyFill="1" applyBorder="1" applyAlignment="1">
      <alignment horizontal="center" vertical="center" wrapText="1"/>
    </xf>
    <xf numFmtId="169" fontId="19" fillId="34" borderId="33" xfId="1" applyNumberFormat="1" applyFont="1" applyFill="1" applyBorder="1" applyAlignment="1">
      <alignment horizontal="center" vertical="center" wrapText="1"/>
    </xf>
    <xf numFmtId="8" fontId="19" fillId="34" borderId="33" xfId="1" applyNumberFormat="1" applyFont="1" applyFill="1" applyBorder="1" applyAlignment="1">
      <alignment horizontal="center" vertical="center" wrapText="1"/>
    </xf>
    <xf numFmtId="0" fontId="19" fillId="34" borderId="34" xfId="1" applyFont="1" applyFill="1" applyBorder="1" applyAlignment="1">
      <alignment horizontal="center" vertical="center" wrapText="1"/>
    </xf>
    <xf numFmtId="0" fontId="9" fillId="0" borderId="35" xfId="3" applyBorder="1" applyAlignment="1">
      <alignment horizontal="center" vertical="center" wrapText="1"/>
    </xf>
    <xf numFmtId="0" fontId="19" fillId="0" borderId="36" xfId="1" applyFont="1" applyBorder="1" applyAlignment="1">
      <alignment horizontal="center" vertical="center" wrapText="1"/>
    </xf>
    <xf numFmtId="0" fontId="19" fillId="0" borderId="37" xfId="1" applyFont="1" applyBorder="1" applyAlignment="1">
      <alignment horizontal="center" vertical="center" wrapText="1"/>
    </xf>
    <xf numFmtId="8" fontId="19" fillId="0" borderId="36" xfId="1" applyNumberFormat="1" applyFont="1" applyBorder="1" applyAlignment="1">
      <alignment horizontal="center" vertical="center" wrapText="1"/>
    </xf>
    <xf numFmtId="0" fontId="19" fillId="34" borderId="35" xfId="1" applyFont="1" applyFill="1" applyBorder="1" applyAlignment="1">
      <alignment horizontal="center" vertical="center" wrapText="1"/>
    </xf>
    <xf numFmtId="0" fontId="19" fillId="0" borderId="38" xfId="1" applyFont="1" applyBorder="1" applyAlignment="1">
      <alignment horizontal="center" vertical="center" wrapText="1"/>
    </xf>
    <xf numFmtId="0" fontId="9" fillId="0" borderId="0" xfId="3" applyAlignment="1">
      <alignment horizontal="center" vertical="center" wrapText="1"/>
    </xf>
    <xf numFmtId="0" fontId="23" fillId="0" borderId="0" xfId="1" applyFont="1" applyAlignment="1">
      <alignment horizontal="center" vertical="center" wrapText="1"/>
    </xf>
    <xf numFmtId="0" fontId="19" fillId="0" borderId="0" xfId="1" applyFont="1" applyAlignment="1">
      <alignment horizontal="center" vertical="center" wrapText="1"/>
    </xf>
    <xf numFmtId="8" fontId="19" fillId="0" borderId="0" xfId="1" applyNumberFormat="1" applyFont="1" applyAlignment="1">
      <alignment horizontal="center" vertical="center" wrapText="1"/>
    </xf>
    <xf numFmtId="169" fontId="19" fillId="0" borderId="0" xfId="1" applyNumberFormat="1" applyFont="1" applyAlignment="1">
      <alignment horizontal="center" vertical="center" wrapText="1"/>
    </xf>
    <xf numFmtId="0" fontId="46" fillId="0" borderId="39" xfId="1" applyFont="1" applyBorder="1" applyAlignment="1">
      <alignment wrapText="1"/>
    </xf>
    <xf numFmtId="0" fontId="46" fillId="0" borderId="40" xfId="1" applyFont="1" applyBorder="1" applyAlignment="1">
      <alignment wrapText="1"/>
    </xf>
    <xf numFmtId="0" fontId="17" fillId="0" borderId="0" xfId="1" applyFont="1" applyAlignment="1">
      <alignment wrapText="1"/>
    </xf>
    <xf numFmtId="8" fontId="46" fillId="0" borderId="40" xfId="1" applyNumberFormat="1" applyFont="1" applyBorder="1" applyAlignment="1">
      <alignment wrapText="1"/>
    </xf>
    <xf numFmtId="0" fontId="47" fillId="2" borderId="0" xfId="3" applyFont="1" applyFill="1" applyAlignment="1">
      <alignment horizontal="left" vertical="center" indent="1"/>
    </xf>
    <xf numFmtId="0" fontId="48" fillId="0" borderId="0" xfId="1" applyFont="1" applyAlignment="1">
      <alignment horizontal="left" vertical="center" indent="1"/>
    </xf>
    <xf numFmtId="0" fontId="49" fillId="0" borderId="0" xfId="1" applyFont="1" applyAlignment="1">
      <alignment horizontal="left" vertical="center" indent="1"/>
    </xf>
    <xf numFmtId="0" fontId="50" fillId="0" borderId="1" xfId="1" applyFont="1" applyBorder="1"/>
    <xf numFmtId="0" fontId="9" fillId="0" borderId="0" xfId="3"/>
    <xf numFmtId="0" fontId="13" fillId="0" borderId="1" xfId="1" applyFont="1" applyBorder="1"/>
    <xf numFmtId="0" fontId="51" fillId="2" borderId="0" xfId="1" applyFont="1" applyFill="1" applyAlignment="1">
      <alignment horizontal="center" vertical="center"/>
    </xf>
    <xf numFmtId="0" fontId="52" fillId="0" borderId="0" xfId="1" applyFont="1" applyAlignment="1">
      <alignment horizontal="center" vertical="center"/>
    </xf>
    <xf numFmtId="0" fontId="53" fillId="34" borderId="1" xfId="1" applyFont="1" applyFill="1" applyBorder="1" applyAlignment="1">
      <alignment horizontal="center" wrapText="1"/>
    </xf>
    <xf numFmtId="0" fontId="9" fillId="0" borderId="1" xfId="3" applyBorder="1" applyAlignment="1">
      <alignment horizontal="center" wrapText="1"/>
    </xf>
    <xf numFmtId="0" fontId="53" fillId="0" borderId="1" xfId="1" applyFont="1" applyBorder="1" applyAlignment="1">
      <alignment horizontal="center" wrapText="1"/>
    </xf>
    <xf numFmtId="8" fontId="1" fillId="0" borderId="0" xfId="1" applyNumberFormat="1" applyAlignment="1">
      <alignment wrapText="1"/>
    </xf>
    <xf numFmtId="0" fontId="54" fillId="0" borderId="0" xfId="1" applyFont="1"/>
    <xf numFmtId="0" fontId="55" fillId="2" borderId="0" xfId="1" applyFont="1" applyFill="1" applyAlignment="1">
      <alignment horizontal="center" vertical="center" wrapText="1"/>
    </xf>
    <xf numFmtId="0" fontId="13" fillId="0" borderId="1" xfId="1" applyFont="1" applyBorder="1" applyAlignment="1">
      <alignment horizontal="center" vertical="center" wrapText="1"/>
    </xf>
    <xf numFmtId="0" fontId="56" fillId="2" borderId="41" xfId="6" applyFont="1" applyFill="1" applyBorder="1" applyAlignment="1">
      <alignment horizontal="center" vertical="center"/>
    </xf>
    <xf numFmtId="0" fontId="56" fillId="2" borderId="42" xfId="6" applyFont="1" applyFill="1" applyBorder="1" applyAlignment="1">
      <alignment horizontal="center" vertical="center"/>
    </xf>
    <xf numFmtId="0" fontId="57" fillId="0" borderId="0" xfId="11"/>
    <xf numFmtId="0" fontId="1" fillId="31" borderId="0" xfId="1" applyFill="1"/>
    <xf numFmtId="44" fontId="43" fillId="31" borderId="10" xfId="2" applyFont="1" applyFill="1" applyBorder="1" applyAlignment="1">
      <alignment horizontal="center" vertical="center" wrapText="1"/>
    </xf>
    <xf numFmtId="0" fontId="43" fillId="31" borderId="10" xfId="1" applyFont="1" applyFill="1" applyBorder="1" applyAlignment="1">
      <alignment horizontal="center" vertical="center" wrapText="1"/>
    </xf>
    <xf numFmtId="1" fontId="58" fillId="31" borderId="10" xfId="1" applyNumberFormat="1" applyFont="1" applyFill="1" applyBorder="1" applyAlignment="1">
      <alignment horizontal="center" vertical="center" wrapText="1"/>
    </xf>
    <xf numFmtId="0" fontId="58" fillId="31" borderId="10" xfId="1" applyFont="1" applyFill="1" applyBorder="1" applyAlignment="1">
      <alignment horizontal="center" vertical="center" wrapText="1"/>
    </xf>
    <xf numFmtId="1" fontId="26" fillId="31" borderId="10" xfId="1" applyNumberFormat="1" applyFont="1" applyFill="1" applyBorder="1" applyAlignment="1">
      <alignment horizontal="center" vertical="center" wrapText="1"/>
    </xf>
    <xf numFmtId="1" fontId="43" fillId="31" borderId="10" xfId="1" applyNumberFormat="1" applyFont="1" applyFill="1" applyBorder="1" applyAlignment="1">
      <alignment horizontal="center" vertical="center" wrapText="1"/>
    </xf>
    <xf numFmtId="1" fontId="43" fillId="31" borderId="45" xfId="1" applyNumberFormat="1" applyFont="1" applyFill="1" applyBorder="1" applyAlignment="1">
      <alignment horizontal="center" vertical="center" wrapText="1"/>
    </xf>
    <xf numFmtId="44" fontId="21" fillId="21" borderId="46" xfId="2" applyFont="1" applyFill="1" applyBorder="1" applyAlignment="1">
      <alignment horizontal="center" vertical="center" wrapText="1"/>
    </xf>
    <xf numFmtId="0" fontId="21" fillId="21" borderId="46" xfId="1" applyFont="1" applyFill="1" applyBorder="1" applyAlignment="1">
      <alignment horizontal="center" vertical="center" wrapText="1"/>
    </xf>
    <xf numFmtId="0" fontId="21" fillId="20" borderId="46" xfId="1" applyFont="1" applyFill="1" applyBorder="1" applyAlignment="1">
      <alignment horizontal="center" vertical="center" wrapText="1"/>
    </xf>
    <xf numFmtId="0" fontId="21" fillId="19" borderId="46" xfId="1" applyFont="1" applyFill="1" applyBorder="1" applyAlignment="1">
      <alignment horizontal="center" vertical="center" wrapText="1"/>
    </xf>
    <xf numFmtId="0" fontId="21" fillId="18" borderId="46" xfId="1" applyFont="1" applyFill="1" applyBorder="1" applyAlignment="1">
      <alignment horizontal="center" vertical="center" wrapText="1"/>
    </xf>
    <xf numFmtId="0" fontId="21" fillId="17" borderId="46" xfId="1" applyFont="1" applyFill="1" applyBorder="1" applyAlignment="1">
      <alignment horizontal="center" vertical="center" wrapText="1"/>
    </xf>
    <xf numFmtId="0" fontId="21" fillId="16" borderId="46" xfId="1" applyFont="1" applyFill="1" applyBorder="1" applyAlignment="1">
      <alignment horizontal="center" vertical="center" wrapText="1"/>
    </xf>
    <xf numFmtId="0" fontId="21" fillId="15" borderId="46" xfId="1" applyFont="1" applyFill="1" applyBorder="1" applyAlignment="1">
      <alignment horizontal="center" vertical="center" wrapText="1"/>
    </xf>
    <xf numFmtId="0" fontId="21" fillId="22" borderId="46" xfId="1" applyFont="1" applyFill="1" applyBorder="1" applyAlignment="1">
      <alignment horizontal="center" vertical="center" wrapText="1"/>
    </xf>
    <xf numFmtId="1" fontId="21" fillId="21" borderId="0" xfId="1" applyNumberFormat="1" applyFont="1" applyFill="1" applyAlignment="1">
      <alignment horizontal="center" vertical="center" wrapText="1"/>
    </xf>
    <xf numFmtId="0" fontId="1" fillId="0" borderId="0" xfId="5" applyFont="1" applyAlignment="1">
      <alignment horizontal="center" vertical="center"/>
    </xf>
    <xf numFmtId="1" fontId="24" fillId="0" borderId="0" xfId="5" applyNumberFormat="1" applyFont="1" applyAlignment="1">
      <alignment horizontal="center" vertical="center"/>
    </xf>
    <xf numFmtId="1" fontId="23" fillId="0" borderId="0" xfId="5" applyNumberFormat="1" applyFont="1" applyAlignment="1">
      <alignment horizontal="center" vertical="center"/>
    </xf>
    <xf numFmtId="1" fontId="19" fillId="0" borderId="0" xfId="5" applyNumberFormat="1" applyAlignment="1">
      <alignment horizontal="center" vertical="center"/>
    </xf>
    <xf numFmtId="0" fontId="19" fillId="0" borderId="0" xfId="5" applyAlignment="1">
      <alignment horizontal="left" vertical="center"/>
    </xf>
    <xf numFmtId="44" fontId="19" fillId="0" borderId="0" xfId="2" applyFont="1" applyFill="1" applyBorder="1" applyAlignment="1">
      <alignment horizontal="center" vertical="center"/>
    </xf>
    <xf numFmtId="0" fontId="19" fillId="0" borderId="0" xfId="5" applyAlignment="1">
      <alignment vertical="center"/>
    </xf>
    <xf numFmtId="0" fontId="19" fillId="0" borderId="0" xfId="5" applyAlignment="1">
      <alignment horizontal="center" vertical="center"/>
    </xf>
    <xf numFmtId="0" fontId="1" fillId="0" borderId="16" xfId="5" applyFont="1" applyBorder="1" applyAlignment="1">
      <alignment horizontal="center" vertical="center" wrapText="1"/>
    </xf>
    <xf numFmtId="1" fontId="24" fillId="0" borderId="18" xfId="5" applyNumberFormat="1" applyFont="1" applyBorder="1" applyAlignment="1">
      <alignment horizontal="center" vertical="center" wrapText="1"/>
    </xf>
    <xf numFmtId="1" fontId="23" fillId="0" borderId="47" xfId="5" applyNumberFormat="1" applyFont="1" applyBorder="1" applyAlignment="1">
      <alignment horizontal="center" vertical="center" wrapText="1"/>
    </xf>
    <xf numFmtId="1" fontId="19" fillId="0" borderId="18" xfId="5" applyNumberFormat="1" applyBorder="1" applyAlignment="1">
      <alignment horizontal="center" vertical="center" wrapText="1"/>
    </xf>
    <xf numFmtId="1" fontId="19" fillId="0" borderId="17" xfId="5" applyNumberFormat="1" applyBorder="1" applyAlignment="1">
      <alignment horizontal="center" vertical="center" wrapText="1"/>
    </xf>
    <xf numFmtId="0" fontId="19" fillId="0" borderId="32" xfId="5" applyBorder="1" applyAlignment="1">
      <alignment horizontal="center" vertical="center" wrapText="1"/>
    </xf>
    <xf numFmtId="44" fontId="19" fillId="0" borderId="17" xfId="2" applyFont="1" applyBorder="1" applyAlignment="1">
      <alignment horizontal="center" vertical="center" wrapText="1"/>
    </xf>
    <xf numFmtId="0" fontId="19" fillId="0" borderId="48" xfId="5" applyBorder="1" applyAlignment="1">
      <alignment horizontal="center" vertical="center" wrapText="1"/>
    </xf>
    <xf numFmtId="0" fontId="19" fillId="0" borderId="49" xfId="5" applyBorder="1" applyAlignment="1">
      <alignment horizontal="center" vertical="center" wrapText="1"/>
    </xf>
    <xf numFmtId="0" fontId="19" fillId="0" borderId="19" xfId="5" applyBorder="1" applyAlignment="1">
      <alignment horizontal="center" vertical="center" wrapText="1"/>
    </xf>
    <xf numFmtId="0" fontId="19" fillId="0" borderId="18" xfId="5" applyBorder="1" applyAlignment="1">
      <alignment horizontal="center" vertical="center" wrapText="1"/>
    </xf>
    <xf numFmtId="0" fontId="19" fillId="0" borderId="17" xfId="5" applyBorder="1" applyAlignment="1">
      <alignment horizontal="center" vertical="center" wrapText="1"/>
    </xf>
    <xf numFmtId="0" fontId="19" fillId="0" borderId="50" xfId="5" applyBorder="1" applyAlignment="1">
      <alignment horizontal="center" vertical="center" wrapText="1"/>
    </xf>
    <xf numFmtId="0" fontId="1" fillId="34" borderId="51" xfId="5" applyFont="1" applyFill="1" applyBorder="1" applyAlignment="1">
      <alignment horizontal="center" vertical="center" wrapText="1"/>
    </xf>
    <xf numFmtId="1" fontId="24" fillId="34" borderId="52" xfId="5" applyNumberFormat="1" applyFont="1" applyFill="1" applyBorder="1" applyAlignment="1">
      <alignment horizontal="center" vertical="center" wrapText="1"/>
    </xf>
    <xf numFmtId="1" fontId="23" fillId="34" borderId="53" xfId="5" applyNumberFormat="1" applyFont="1" applyFill="1" applyBorder="1" applyAlignment="1">
      <alignment horizontal="center" vertical="center" wrapText="1"/>
    </xf>
    <xf numFmtId="1" fontId="19" fillId="34" borderId="52" xfId="5" applyNumberFormat="1" applyFill="1" applyBorder="1" applyAlignment="1">
      <alignment horizontal="center" vertical="center" wrapText="1"/>
    </xf>
    <xf numFmtId="1" fontId="19" fillId="34" borderId="54" xfId="5" applyNumberFormat="1" applyFill="1" applyBorder="1" applyAlignment="1">
      <alignment horizontal="center" vertical="center" wrapText="1"/>
    </xf>
    <xf numFmtId="0" fontId="19" fillId="34" borderId="55" xfId="5" applyFill="1" applyBorder="1" applyAlignment="1">
      <alignment horizontal="center" vertical="center" wrapText="1"/>
    </xf>
    <xf numFmtId="44" fontId="19" fillId="34" borderId="54" xfId="2" applyFont="1" applyFill="1" applyBorder="1" applyAlignment="1">
      <alignment horizontal="center" vertical="center" wrapText="1"/>
    </xf>
    <xf numFmtId="0" fontId="19" fillId="34" borderId="56" xfId="5" applyFill="1" applyBorder="1" applyAlignment="1">
      <alignment horizontal="center" vertical="center" wrapText="1"/>
    </xf>
    <xf numFmtId="0" fontId="19" fillId="34" borderId="57" xfId="5" applyFill="1" applyBorder="1" applyAlignment="1">
      <alignment horizontal="center" vertical="center" wrapText="1"/>
    </xf>
    <xf numFmtId="0" fontId="19" fillId="34" borderId="58" xfId="5" applyFill="1" applyBorder="1" applyAlignment="1">
      <alignment horizontal="center" vertical="center" wrapText="1"/>
    </xf>
    <xf numFmtId="0" fontId="19" fillId="34" borderId="52" xfId="5" applyFill="1" applyBorder="1" applyAlignment="1">
      <alignment horizontal="center" vertical="center" wrapText="1"/>
    </xf>
    <xf numFmtId="0" fontId="19" fillId="34" borderId="54" xfId="5" applyFill="1" applyBorder="1" applyAlignment="1">
      <alignment horizontal="center" vertical="center" wrapText="1"/>
    </xf>
    <xf numFmtId="0" fontId="19" fillId="34" borderId="59" xfId="5" applyFill="1" applyBorder="1" applyAlignment="1">
      <alignment horizontal="center" vertical="center" wrapText="1"/>
    </xf>
    <xf numFmtId="0" fontId="1" fillId="0" borderId="51" xfId="5" applyFont="1" applyBorder="1" applyAlignment="1">
      <alignment horizontal="center" vertical="center" wrapText="1"/>
    </xf>
    <xf numFmtId="1" fontId="24" fillId="0" borderId="52" xfId="5" applyNumberFormat="1" applyFont="1" applyBorder="1" applyAlignment="1">
      <alignment horizontal="center" vertical="center" wrapText="1"/>
    </xf>
    <xf numFmtId="1" fontId="23" fillId="0" borderId="53" xfId="5" applyNumberFormat="1" applyFont="1" applyBorder="1" applyAlignment="1">
      <alignment horizontal="center" vertical="center" wrapText="1"/>
    </xf>
    <xf numFmtId="1" fontId="19" fillId="0" borderId="52" xfId="5" applyNumberFormat="1" applyBorder="1" applyAlignment="1">
      <alignment horizontal="center" vertical="center" wrapText="1"/>
    </xf>
    <xf numFmtId="1" fontId="19" fillId="0" borderId="54" xfId="5" applyNumberFormat="1" applyBorder="1" applyAlignment="1">
      <alignment horizontal="center" vertical="center" wrapText="1"/>
    </xf>
    <xf numFmtId="0" fontId="19" fillId="0" borderId="55" xfId="5" applyBorder="1" applyAlignment="1">
      <alignment horizontal="center" vertical="center" wrapText="1"/>
    </xf>
    <xf numFmtId="44" fontId="19" fillId="0" borderId="54" xfId="2" applyFont="1" applyBorder="1" applyAlignment="1">
      <alignment horizontal="center" vertical="center" wrapText="1"/>
    </xf>
    <xf numFmtId="0" fontId="19" fillId="0" borderId="56" xfId="5" applyBorder="1" applyAlignment="1">
      <alignment horizontal="center" vertical="center" wrapText="1"/>
    </xf>
    <xf numFmtId="0" fontId="19" fillId="0" borderId="57" xfId="5" applyBorder="1" applyAlignment="1">
      <alignment horizontal="center" vertical="center" wrapText="1"/>
    </xf>
    <xf numFmtId="0" fontId="19" fillId="0" borderId="58" xfId="5" applyBorder="1" applyAlignment="1">
      <alignment horizontal="center" vertical="center" wrapText="1"/>
    </xf>
    <xf numFmtId="0" fontId="19" fillId="0" borderId="52" xfId="5" applyBorder="1" applyAlignment="1">
      <alignment horizontal="center" vertical="center" wrapText="1"/>
    </xf>
    <xf numFmtId="0" fontId="19" fillId="0" borderId="54" xfId="5" applyBorder="1" applyAlignment="1">
      <alignment horizontal="center" vertical="center" wrapText="1"/>
    </xf>
    <xf numFmtId="0" fontId="19" fillId="0" borderId="59" xfId="5" applyBorder="1" applyAlignment="1">
      <alignment horizontal="center" vertical="center" wrapText="1"/>
    </xf>
    <xf numFmtId="0" fontId="19" fillId="0" borderId="51" xfId="5" applyBorder="1" applyAlignment="1">
      <alignment horizontal="center" vertical="center" wrapText="1"/>
    </xf>
    <xf numFmtId="0" fontId="19" fillId="34" borderId="51" xfId="5" applyFill="1" applyBorder="1" applyAlignment="1">
      <alignment horizontal="center" vertical="center" wrapText="1"/>
    </xf>
    <xf numFmtId="0" fontId="19" fillId="0" borderId="0" xfId="5"/>
    <xf numFmtId="165" fontId="20" fillId="0" borderId="0" xfId="2" applyNumberFormat="1" applyFont="1" applyFill="1" applyBorder="1" applyAlignment="1">
      <alignment horizontal="center"/>
    </xf>
    <xf numFmtId="165" fontId="20" fillId="14" borderId="60" xfId="2" applyNumberFormat="1" applyFont="1" applyFill="1" applyBorder="1" applyAlignment="1">
      <alignment horizontal="center" vertical="center" wrapText="1"/>
    </xf>
    <xf numFmtId="0" fontId="20" fillId="14" borderId="52" xfId="5" applyFont="1" applyFill="1" applyBorder="1" applyAlignment="1">
      <alignment horizontal="center" vertical="center" wrapText="1"/>
    </xf>
    <xf numFmtId="0" fontId="20" fillId="14" borderId="54" xfId="5" applyFont="1" applyFill="1" applyBorder="1" applyAlignment="1">
      <alignment horizontal="center" vertical="center" wrapText="1"/>
    </xf>
    <xf numFmtId="1" fontId="22" fillId="21" borderId="11" xfId="5" applyNumberFormat="1" applyFont="1" applyFill="1" applyBorder="1" applyAlignment="1">
      <alignment horizontal="center" vertical="center" wrapText="1"/>
    </xf>
    <xf numFmtId="1" fontId="21" fillId="20" borderId="52" xfId="5" applyNumberFormat="1" applyFont="1" applyFill="1" applyBorder="1" applyAlignment="1">
      <alignment horizontal="center" vertical="center" wrapText="1"/>
    </xf>
    <xf numFmtId="1" fontId="21" fillId="19" borderId="52" xfId="5" applyNumberFormat="1" applyFont="1" applyFill="1" applyBorder="1" applyAlignment="1">
      <alignment horizontal="center" vertical="center" wrapText="1"/>
    </xf>
    <xf numFmtId="1" fontId="21" fillId="18" borderId="52" xfId="5" applyNumberFormat="1" applyFont="1" applyFill="1" applyBorder="1" applyAlignment="1">
      <alignment horizontal="center" vertical="center" wrapText="1"/>
    </xf>
    <xf numFmtId="1" fontId="21" fillId="17" borderId="52" xfId="5" applyNumberFormat="1" applyFont="1" applyFill="1" applyBorder="1" applyAlignment="1">
      <alignment horizontal="center" vertical="center" wrapText="1"/>
    </xf>
    <xf numFmtId="1" fontId="21" fillId="16" borderId="52" xfId="5" applyNumberFormat="1" applyFont="1" applyFill="1" applyBorder="1" applyAlignment="1">
      <alignment horizontal="center" vertical="center" wrapText="1"/>
    </xf>
    <xf numFmtId="1" fontId="21" fillId="15" borderId="54" xfId="5" applyNumberFormat="1" applyFont="1" applyFill="1" applyBorder="1" applyAlignment="1">
      <alignment horizontal="center" vertical="center" wrapText="1"/>
    </xf>
    <xf numFmtId="0" fontId="20" fillId="14" borderId="61" xfId="5" applyFont="1" applyFill="1" applyBorder="1" applyAlignment="1">
      <alignment horizontal="center" vertical="center" wrapText="1"/>
    </xf>
    <xf numFmtId="0" fontId="20" fillId="14" borderId="62" xfId="5" applyFont="1" applyFill="1" applyBorder="1" applyAlignment="1">
      <alignment horizontal="center" vertical="center" wrapText="1"/>
    </xf>
    <xf numFmtId="0" fontId="20" fillId="14" borderId="58" xfId="5" applyFont="1" applyFill="1" applyBorder="1" applyAlignment="1">
      <alignment horizontal="center" vertical="center" wrapText="1"/>
    </xf>
    <xf numFmtId="0" fontId="20" fillId="14" borderId="51" xfId="5" applyFont="1" applyFill="1" applyBorder="1" applyAlignment="1">
      <alignment horizontal="center" vertical="center" wrapText="1"/>
    </xf>
    <xf numFmtId="8" fontId="16" fillId="9" borderId="10" xfId="1" applyNumberFormat="1" applyFont="1" applyFill="1" applyBorder="1" applyAlignment="1">
      <alignment horizontal="center" vertical="center" wrapText="1"/>
    </xf>
    <xf numFmtId="0" fontId="9" fillId="9" borderId="8" xfId="3" applyFill="1" applyBorder="1" applyAlignment="1">
      <alignment horizontal="center" vertical="center" wrapText="1"/>
    </xf>
    <xf numFmtId="8" fontId="16" fillId="8" borderId="2" xfId="1" applyNumberFormat="1" applyFont="1" applyFill="1" applyBorder="1" applyAlignment="1">
      <alignment horizontal="center" vertical="center" wrapText="1"/>
    </xf>
    <xf numFmtId="0" fontId="9" fillId="8" borderId="7" xfId="3" applyFill="1" applyBorder="1" applyAlignment="1">
      <alignment horizontal="center" vertical="center" wrapText="1"/>
    </xf>
    <xf numFmtId="8" fontId="16" fillId="9" borderId="2" xfId="1" applyNumberFormat="1" applyFont="1" applyFill="1" applyBorder="1" applyAlignment="1">
      <alignment horizontal="center" vertical="center" wrapText="1"/>
    </xf>
    <xf numFmtId="0" fontId="9" fillId="9" borderId="7" xfId="3" applyFill="1" applyBorder="1" applyAlignment="1">
      <alignment horizontal="center" vertical="center" wrapText="1"/>
    </xf>
    <xf numFmtId="164" fontId="6" fillId="7" borderId="10" xfId="1" applyNumberFormat="1" applyFont="1" applyFill="1" applyBorder="1" applyAlignment="1">
      <alignment horizontal="center" vertical="center" wrapText="1"/>
    </xf>
    <xf numFmtId="164" fontId="6" fillId="7" borderId="9" xfId="1" applyNumberFormat="1" applyFont="1" applyFill="1" applyBorder="1" applyAlignment="1">
      <alignment horizontal="center" vertical="center" wrapText="1"/>
    </xf>
    <xf numFmtId="167" fontId="6" fillId="7" borderId="9" xfId="1" applyNumberFormat="1" applyFont="1" applyFill="1" applyBorder="1" applyAlignment="1">
      <alignment horizontal="center" vertical="center" wrapText="1"/>
    </xf>
    <xf numFmtId="167" fontId="7" fillId="7" borderId="9" xfId="1" applyNumberFormat="1" applyFont="1" applyFill="1" applyBorder="1" applyAlignment="1">
      <alignment horizontal="center" vertical="center" wrapText="1"/>
    </xf>
    <xf numFmtId="49" fontId="6" fillId="5" borderId="9" xfId="1" applyNumberFormat="1" applyFont="1" applyFill="1" applyBorder="1" applyAlignment="1">
      <alignment horizontal="center" vertical="center" wrapText="1"/>
    </xf>
    <xf numFmtId="49" fontId="6" fillId="6" borderId="9" xfId="1" applyNumberFormat="1" applyFont="1" applyFill="1" applyBorder="1" applyAlignment="1">
      <alignment horizontal="center" vertical="center" wrapText="1"/>
    </xf>
    <xf numFmtId="166" fontId="6" fillId="0" borderId="9" xfId="1" applyNumberFormat="1" applyFont="1" applyBorder="1" applyAlignment="1">
      <alignment horizontal="center" vertical="center" wrapText="1"/>
    </xf>
    <xf numFmtId="1" fontId="6" fillId="0" borderId="9" xfId="1" applyNumberFormat="1" applyFont="1" applyBorder="1" applyAlignment="1">
      <alignment horizontal="center" vertical="center" wrapText="1"/>
    </xf>
    <xf numFmtId="9" fontId="6" fillId="0" borderId="9" xfId="4" applyFont="1" applyBorder="1" applyAlignment="1">
      <alignment horizontal="center" vertical="center" wrapText="1"/>
    </xf>
    <xf numFmtId="166" fontId="6" fillId="6" borderId="9" xfId="1" applyNumberFormat="1" applyFont="1" applyFill="1" applyBorder="1" applyAlignment="1">
      <alignment horizontal="center" vertical="center" wrapText="1"/>
    </xf>
    <xf numFmtId="166" fontId="8" fillId="6" borderId="9" xfId="1" applyNumberFormat="1" applyFont="1" applyFill="1" applyBorder="1" applyAlignment="1">
      <alignment horizontal="center" vertical="center" wrapText="1"/>
    </xf>
    <xf numFmtId="166" fontId="8" fillId="0" borderId="9" xfId="1" applyNumberFormat="1" applyFont="1" applyBorder="1" applyAlignment="1">
      <alignment horizontal="center" vertical="center" wrapText="1"/>
    </xf>
    <xf numFmtId="0" fontId="10" fillId="31" borderId="9" xfId="3" applyFont="1" applyFill="1" applyBorder="1" applyAlignment="1">
      <alignment horizontal="center" vertical="center" wrapText="1"/>
    </xf>
    <xf numFmtId="49" fontId="6" fillId="0" borderId="9" xfId="1" applyNumberFormat="1" applyFont="1" applyBorder="1" applyAlignment="1">
      <alignment horizontal="center" vertical="center" wrapText="1"/>
    </xf>
    <xf numFmtId="165" fontId="6" fillId="0" borderId="9" xfId="2" applyNumberFormat="1" applyFont="1" applyFill="1" applyBorder="1" applyAlignment="1">
      <alignment horizontal="center" vertical="center" wrapText="1"/>
    </xf>
    <xf numFmtId="1" fontId="6" fillId="6" borderId="9" xfId="1" applyNumberFormat="1" applyFont="1" applyFill="1" applyBorder="1" applyAlignment="1">
      <alignment horizontal="center" vertical="center" wrapText="1"/>
    </xf>
    <xf numFmtId="49" fontId="6" fillId="6" borderId="9" xfId="1" quotePrefix="1" applyNumberFormat="1" applyFont="1" applyFill="1" applyBorder="1" applyAlignment="1">
      <alignment horizontal="center" vertical="center" wrapText="1"/>
    </xf>
    <xf numFmtId="2" fontId="6" fillId="0" borderId="9" xfId="1" applyNumberFormat="1" applyFont="1" applyBorder="1" applyAlignment="1">
      <alignment horizontal="center" vertical="center" wrapText="1"/>
    </xf>
    <xf numFmtId="164" fontId="6" fillId="0" borderId="9" xfId="1" applyNumberFormat="1" applyFont="1" applyBorder="1" applyAlignment="1">
      <alignment horizontal="center" vertical="center" wrapText="1"/>
    </xf>
    <xf numFmtId="0" fontId="6" fillId="0" borderId="9" xfId="1" applyFont="1" applyBorder="1" applyAlignment="1">
      <alignment horizontal="center" vertical="center" wrapText="1"/>
    </xf>
    <xf numFmtId="0" fontId="6" fillId="0" borderId="8" xfId="1" applyFont="1" applyBorder="1" applyAlignment="1">
      <alignment horizontal="center" vertical="center" wrapText="1"/>
    </xf>
    <xf numFmtId="0" fontId="6" fillId="0" borderId="7" xfId="1" applyFont="1" applyBorder="1" applyAlignment="1">
      <alignment horizontal="center" vertical="center" wrapText="1"/>
    </xf>
    <xf numFmtId="14" fontId="4" fillId="4" borderId="6" xfId="1" applyNumberFormat="1" applyFont="1" applyFill="1" applyBorder="1" applyAlignment="1">
      <alignment horizontal="center" vertical="center" wrapText="1"/>
    </xf>
    <xf numFmtId="14" fontId="4" fillId="4" borderId="5" xfId="1" applyNumberFormat="1" applyFont="1" applyFill="1" applyBorder="1" applyAlignment="1">
      <alignment horizontal="center" vertical="center" wrapText="1"/>
    </xf>
    <xf numFmtId="49" fontId="3" fillId="3" borderId="5" xfId="1" applyNumberFormat="1" applyFont="1" applyFill="1" applyBorder="1" applyAlignment="1">
      <alignment horizontal="center" vertical="center" wrapText="1"/>
    </xf>
    <xf numFmtId="3" fontId="3" fillId="3" borderId="5" xfId="1" applyNumberFormat="1" applyFont="1" applyFill="1" applyBorder="1" applyAlignment="1">
      <alignment horizontal="center" vertical="center" wrapText="1"/>
    </xf>
    <xf numFmtId="0" fontId="3" fillId="3" borderId="5" xfId="1" applyFont="1" applyFill="1" applyBorder="1" applyAlignment="1">
      <alignment horizontal="center" vertical="center" wrapText="1"/>
    </xf>
    <xf numFmtId="0" fontId="3" fillId="3" borderId="4" xfId="1" applyFont="1" applyFill="1" applyBorder="1" applyAlignment="1">
      <alignment horizontal="center" vertical="center" wrapText="1"/>
    </xf>
    <xf numFmtId="0" fontId="57" fillId="35" borderId="44" xfId="11" applyFill="1" applyBorder="1" applyAlignment="1">
      <alignment horizontal="center"/>
    </xf>
    <xf numFmtId="0" fontId="57" fillId="35" borderId="43" xfId="11" applyFill="1" applyBorder="1" applyAlignment="1">
      <alignment horizontal="center"/>
    </xf>
    <xf numFmtId="0" fontId="2" fillId="2" borderId="3" xfId="1" applyFont="1" applyFill="1" applyBorder="1" applyAlignment="1">
      <alignment horizontal="center" vertical="center"/>
    </xf>
    <xf numFmtId="0" fontId="14" fillId="2" borderId="3" xfId="1" applyFont="1" applyFill="1" applyBorder="1" applyAlignment="1">
      <alignment horizontal="center" vertical="center"/>
    </xf>
    <xf numFmtId="0" fontId="2" fillId="2" borderId="0" xfId="1" applyFont="1" applyFill="1" applyAlignment="1">
      <alignment horizontal="center" vertical="center" wrapText="1"/>
    </xf>
    <xf numFmtId="0" fontId="2" fillId="2" borderId="0" xfId="1" applyFont="1" applyFill="1" applyAlignment="1">
      <alignment horizontal="center" vertical="center"/>
    </xf>
    <xf numFmtId="0" fontId="18" fillId="10" borderId="11" xfId="1" applyFont="1" applyFill="1" applyBorder="1"/>
    <xf numFmtId="0" fontId="18" fillId="10" borderId="12" xfId="1" applyFont="1" applyFill="1" applyBorder="1"/>
    <xf numFmtId="0" fontId="18" fillId="10" borderId="13" xfId="1" applyFont="1" applyFill="1" applyBorder="1"/>
    <xf numFmtId="0" fontId="18" fillId="11" borderId="14" xfId="1" applyFont="1" applyFill="1" applyBorder="1"/>
    <xf numFmtId="0" fontId="18" fillId="11" borderId="15" xfId="1" applyFont="1" applyFill="1" applyBorder="1"/>
    <xf numFmtId="0" fontId="18" fillId="12" borderId="14" xfId="1" applyFont="1" applyFill="1" applyBorder="1"/>
    <xf numFmtId="0" fontId="18" fillId="12" borderId="15" xfId="1" applyFont="1" applyFill="1" applyBorder="1"/>
    <xf numFmtId="0" fontId="39" fillId="33" borderId="0" xfId="1" applyFont="1" applyFill="1" applyAlignment="1">
      <alignment horizontal="center" vertical="center" wrapText="1"/>
    </xf>
    <xf numFmtId="0" fontId="44" fillId="2" borderId="0" xfId="3" applyFont="1" applyFill="1" applyAlignment="1">
      <alignment horizontal="center" vertical="center" wrapText="1"/>
    </xf>
  </cellXfs>
  <cellStyles count="12">
    <cellStyle name="Currency 2" xfId="2" xr:uid="{33B60EE5-D621-E842-82C5-A78B2CC023FF}"/>
    <cellStyle name="Currency 2 2" xfId="7" xr:uid="{477E45A3-F1FC-3A40-9731-1FBE373CDD33}"/>
    <cellStyle name="Currency 5" xfId="9" xr:uid="{FA4AA156-EE60-AC42-BECA-762BD5EC72C5}"/>
    <cellStyle name="Hyperlink 2" xfId="3" xr:uid="{DEBFE2DD-6085-7A42-8563-AA7C700C9382}"/>
    <cellStyle name="Normal" xfId="0" builtinId="0"/>
    <cellStyle name="Normal 2" xfId="1" xr:uid="{44BA0860-8E91-074C-995C-EF735C4FD05D}"/>
    <cellStyle name="Normal 2 3" xfId="6" xr:uid="{88A1691E-BED5-5E4B-85B3-23E38247D88A}"/>
    <cellStyle name="Normal 3" xfId="11" xr:uid="{053695BF-9C1B-1E44-AD36-8332955F6734}"/>
    <cellStyle name="Normal_Roadway_060710" xfId="5" xr:uid="{2C79166B-43B3-984A-98CC-58B8274CB964}"/>
    <cellStyle name="Percent 2" xfId="4" xr:uid="{9601EFCA-8D5E-1742-9969-8057EC8762FB}"/>
    <cellStyle name="Percent 2 2" xfId="8" xr:uid="{539B16D5-B138-8945-97D6-4642C7A500C2}"/>
    <cellStyle name="Percent 5" xfId="10" xr:uid="{3AD1F2EA-A017-2E4E-8DEC-9066E3EE23A1}"/>
  </cellStyles>
  <dxfs count="241">
    <dxf>
      <alignment horizontal="center" vertical="center"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indexed="8"/>
        <name val="Arial"/>
        <family val="2"/>
        <scheme val="none"/>
      </font>
      <alignment horizontal="center" vertical="center" textRotation="0" wrapText="1" indent="0" justifyLastLine="0" shrinkToFit="0" readingOrder="0"/>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6"/>
        <color rgb="FFBC9224"/>
        <name val="Arial"/>
        <family val="2"/>
        <scheme val="none"/>
      </font>
      <fill>
        <patternFill patternType="solid">
          <fgColor indexed="64"/>
          <bgColor rgb="FF0C224F"/>
        </patternFill>
      </fill>
      <alignment horizontal="center" vertical="center" textRotation="0" wrapText="0" indent="0" justifyLastLine="0" shrinkToFit="0" readingOrder="0"/>
    </dxf>
    <dxf>
      <alignment horizontal="general" vertical="bottom" textRotation="0" wrapText="1" indent="0" justifyLastLine="0" shrinkToFit="0" readingOrder="0"/>
    </dxf>
    <dxf>
      <font>
        <b val="0"/>
        <strike val="0"/>
        <outline val="0"/>
        <shadow val="0"/>
        <u val="none"/>
        <vertAlign val="baseline"/>
        <sz val="12"/>
        <color rgb="FFBC9224"/>
        <name val="Arial"/>
        <scheme val="none"/>
      </font>
      <fill>
        <patternFill patternType="solid">
          <fgColor indexed="64"/>
          <bgColor rgb="FF0C224F"/>
        </patternFill>
      </fill>
      <alignment horizontal="center" vertical="center" wrapText="1"/>
    </dxf>
    <dxf>
      <alignment horizontal="center" vertical="bottom" textRotation="0" wrapText="1" indent="0" justifyLastLine="0" shrinkToFit="0" readingOrder="0"/>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4"/>
        <color rgb="FF363636"/>
        <name val="Helvetica Neue"/>
        <family val="2"/>
        <scheme val="none"/>
      </font>
      <alignment horizontal="center"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4"/>
        <color rgb="FF363636"/>
        <name val="Helvetica Neue"/>
        <family val="2"/>
        <scheme val="none"/>
      </font>
      <alignment horizontal="center"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4"/>
        <color rgb="FF363636"/>
        <name val="Helvetica Neue"/>
        <family val="2"/>
        <scheme val="none"/>
      </font>
      <alignment horizontal="center"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4"/>
        <color rgb="FF363636"/>
        <name val="Helvetica Neue"/>
        <family val="2"/>
        <scheme val="none"/>
      </font>
      <alignment horizontal="center"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4"/>
        <color rgb="FF363636"/>
        <name val="Helvetica Neue"/>
        <family val="2"/>
        <scheme val="none"/>
      </font>
      <alignment horizontal="center"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border outline="0">
        <left style="thin">
          <color theme="4" tint="0.39997558519241921"/>
        </left>
      </border>
    </dxf>
    <dxf>
      <font>
        <b val="0"/>
        <i val="0"/>
        <strike val="0"/>
        <condense val="0"/>
        <extend val="0"/>
        <outline val="0"/>
        <shadow val="0"/>
        <u val="none"/>
        <vertAlign val="baseline"/>
        <sz val="14"/>
        <color rgb="FF363636"/>
        <name val="Helvetica Neue"/>
        <family val="2"/>
        <scheme val="none"/>
      </font>
      <alignment horizontal="center" vertical="bottom" textRotation="0" wrapText="1" indent="0" justifyLastLine="0" shrinkToFit="0" readingOrder="0"/>
    </dxf>
    <dxf>
      <font>
        <b val="0"/>
        <i val="0"/>
        <strike val="0"/>
        <condense val="0"/>
        <extend val="0"/>
        <outline val="0"/>
        <shadow val="0"/>
        <u val="none"/>
        <vertAlign val="baseline"/>
        <sz val="16"/>
        <color rgb="FFBC9224"/>
        <name val="Arial"/>
        <family val="2"/>
        <scheme val="none"/>
      </font>
      <fill>
        <patternFill patternType="solid">
          <fgColor indexed="64"/>
          <bgColor rgb="FF0C224F"/>
        </patternFill>
      </fill>
      <alignment horizontal="center" vertical="center" textRotation="0" wrapText="0" indent="0" justifyLastLine="0" shrinkToFit="0" readingOrder="0"/>
    </dxf>
    <dxf>
      <font>
        <b val="0"/>
        <i val="0"/>
        <strike val="0"/>
        <condense val="0"/>
        <extend val="0"/>
        <outline val="0"/>
        <shadow val="0"/>
        <u val="none"/>
        <vertAlign val="baseline"/>
        <sz val="12"/>
        <color rgb="FF363636"/>
        <name val="Helvetica Neue"/>
        <family val="2"/>
        <scheme val="none"/>
      </font>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2"/>
        <color rgb="FF363636"/>
        <name val="Helvetica Neue"/>
        <family val="2"/>
        <scheme val="none"/>
      </font>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2"/>
        <color rgb="FF363636"/>
        <name val="Helvetica Neue"/>
        <family val="2"/>
        <scheme val="none"/>
      </font>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2"/>
        <color rgb="FF363636"/>
        <name val="Helvetica Neue"/>
        <family val="2"/>
        <scheme val="none"/>
      </font>
      <border>
        <left style="thin">
          <color rgb="FF000000"/>
        </left>
        <right style="thin">
          <color rgb="FF000000"/>
        </right>
        <top style="thin">
          <color rgb="FF000000"/>
        </top>
        <bottom style="thin">
          <color rgb="FF000000"/>
        </bottom>
        <vertical style="thin">
          <color rgb="FF000000"/>
        </vertical>
        <horizontal style="thin">
          <color rgb="FF000000"/>
        </horizontal>
      </border>
    </dxf>
    <dxf>
      <font>
        <b val="0"/>
        <i val="0"/>
        <strike val="0"/>
        <condense val="0"/>
        <extend val="0"/>
        <outline val="0"/>
        <shadow val="0"/>
        <u val="none"/>
        <vertAlign val="baseline"/>
        <sz val="12"/>
        <color rgb="FF363636"/>
        <name val="Helvetica Neue"/>
        <family val="2"/>
        <scheme val="none"/>
      </font>
    </dxf>
    <dxf>
      <font>
        <strike val="0"/>
        <outline val="0"/>
        <shadow val="0"/>
        <u/>
        <vertAlign val="baseline"/>
        <sz val="14"/>
        <color rgb="FFBC9224"/>
        <name val="Arial"/>
        <family val="2"/>
        <scheme val="none"/>
      </font>
      <fill>
        <patternFill patternType="solid">
          <fgColor indexed="64"/>
          <bgColor rgb="FF0C224F"/>
        </patternFill>
      </fill>
      <alignment horizontal="left" vertical="center" relativeIndent="1"/>
    </dxf>
    <dxf>
      <border outline="0">
        <top style="thin">
          <color indexed="64"/>
        </top>
      </border>
    </dxf>
    <dxf>
      <font>
        <b/>
        <i val="0"/>
        <strike val="0"/>
        <condense val="0"/>
        <extend val="0"/>
        <outline val="0"/>
        <shadow val="0"/>
        <u val="none"/>
        <vertAlign val="baseline"/>
        <sz val="10"/>
        <color rgb="FF0C224F"/>
        <name val="Arial"/>
        <family val="2"/>
        <scheme val="none"/>
      </font>
      <fill>
        <patternFill patternType="solid">
          <fgColor indexed="64"/>
          <bgColor rgb="FFBC9224"/>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8.75"/>
        <color theme="1"/>
        <name val="Söhne"/>
        <family val="2"/>
        <charset val="1"/>
        <scheme val="none"/>
      </font>
      <numFmt numFmtId="168" formatCode="_([$$-409]* #,##0.00_);_([$$-409]* \(#,##0.00\);_([$$-409]* &quot;-&quot;??_);_(@_)"/>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numFmt numFmtId="168" formatCode="_([$$-409]* #,##0.00_);_([$$-409]* \(#,##0.00\);_([$$-409]* &quot;-&quot;??_);_(@_)"/>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numFmt numFmtId="168" formatCode="_([$$-409]* #,##0.00_);_([$$-409]* \(#,##0.00\);_([$$-409]* &quot;-&quot;??_);_(@_)"/>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numFmt numFmtId="168" formatCode="_([$$-409]* #,##0.00_);_([$$-409]* \(#,##0.00\);_([$$-409]* &quot;-&quot;??_);_(@_)"/>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75"/>
        <color theme="1"/>
        <name val="Söhne"/>
        <family val="2"/>
        <charset val="1"/>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alignment horizontal="center" vertical="center" textRotation="0" wrapText="1" indent="0" justifyLastLine="0" shrinkToFit="0" readingOrder="0"/>
      <border diagonalUp="0" diagonalDown="0" outline="0">
        <left/>
        <right style="thin">
          <color indexed="64"/>
        </right>
        <top style="thin">
          <color indexed="64"/>
        </top>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theme="4" tint="0.79998168889431442"/>
          <bgColor theme="4" tint="0.79998168889431442"/>
        </patternFill>
      </fill>
      <alignment horizontal="center" vertical="center" textRotation="0" wrapText="1" indent="0" justifyLastLine="0" shrinkToFit="0" readingOrder="0"/>
    </dxf>
    <dxf>
      <border outline="0">
        <bottom style="thin">
          <color rgb="FFD9D9E3"/>
        </bottom>
      </border>
    </dxf>
    <dxf>
      <font>
        <b val="0"/>
        <i val="0"/>
        <strike val="0"/>
        <condense val="0"/>
        <extend val="0"/>
        <outline val="0"/>
        <shadow val="0"/>
        <u val="none"/>
        <vertAlign val="baseline"/>
        <sz val="10"/>
        <color rgb="FF0C224F"/>
        <name val="Arial"/>
        <family val="2"/>
        <scheme val="none"/>
      </font>
      <fill>
        <patternFill patternType="solid">
          <fgColor indexed="64"/>
          <bgColor rgb="FFBC9224"/>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7" formatCode="m/d/yyyy;@"/>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66" formatCode="&quot;$&quot;#,##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 formatCode="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 formatCode="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 formatCode="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 formatCode="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4" formatCode="0.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4" formatCode="0.0"/>
      <alignment horizontal="center" vertical="center" textRotation="0" wrapText="1"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6" formatCode="&quot;$&quot;#,##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6" formatCode="&quot;$&quot;#,##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66" formatCode="&quot;$&quot;#,##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0"/>
        <color auto="1"/>
        <name val="Calibri"/>
        <family val="2"/>
        <scheme val="none"/>
      </font>
      <numFmt numFmtId="166" formatCode="&quot;$&quot;#,##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0"/>
        <color auto="1"/>
        <name val="Calibri"/>
        <family val="2"/>
        <scheme val="none"/>
      </font>
      <numFmt numFmtId="166" formatCode="&quot;$&quot;#,##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0"/>
        <color auto="1"/>
        <name val="Calibri"/>
        <family val="2"/>
        <scheme val="none"/>
      </font>
      <numFmt numFmtId="166" formatCode="&quot;$&quot;#,##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0"/>
        <color auto="1"/>
        <name val="Calibri"/>
        <family val="2"/>
        <scheme val="none"/>
      </font>
      <numFmt numFmtId="166" formatCode="&quot;$&quot;#,##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numFmt numFmtId="166" formatCode="&quot;$&quot;#,##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 formatCode="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2" formatCode="0.00"/>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rgb="FFD9D9D9"/>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numFmt numFmtId="34" formatCode="_(&quot;$&quot;* #,##0.00_);_(&quot;$&quot;* \(#,##0.00\);_(&quot;$&quot;* &quot;-&quot;??_);_(@_)"/>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numFmt numFmtId="168" formatCode="_([$$-409]* #,##0.00_);_([$$-409]* \(#,##0.00\);_([$$-409]* &quot;-&quot;??_);_(@_)"/>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34" formatCode="_(&quot;$&quot;* #,##0.00_);_(&quot;$&quot;* \(#,##0.00\);_(&quot;$&quot;* &quot;-&quot;??_);_(@_)"/>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numFmt numFmtId="34" formatCode="_(&quot;$&quot;* #,##0.00_);_(&quot;$&quot;* \(#,##0.00\);_(&quot;$&quot;* &quot;-&quot;??_);_(@_)"/>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numFmt numFmtId="34" formatCode="_(&quot;$&quot;* #,##0.00_);_(&quot;$&quot;* \(#,##0.00\);_(&quot;$&quot;* &quot;-&quot;??_);_(@_)"/>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1" formatCode="0"/>
      <fill>
        <patternFill patternType="solid">
          <fgColor rgb="FF000000"/>
          <bgColor rgb="FFF2DCDB"/>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Arial"/>
        <family val="2"/>
        <scheme val="none"/>
      </font>
      <fill>
        <patternFill patternType="solid">
          <fgColor rgb="FF000000"/>
          <bgColor rgb="FFF2DCDB"/>
        </patternFill>
      </fill>
      <alignment horizontal="center" vertical="center" textRotation="0" wrapText="1" indent="0" justifyLastLine="0" shrinkToFit="0" readingOrder="0"/>
      <border diagonalUp="0" diagonalDown="0" outline="0">
        <left/>
        <right style="thin">
          <color rgb="FF000000"/>
        </right>
        <top style="thin">
          <color rgb="FF000000"/>
        </top>
        <bottom style="thin">
          <color rgb="FF000000"/>
        </bottom>
      </border>
    </dxf>
    <dxf>
      <border outline="0">
        <left style="thin">
          <color rgb="FF000000"/>
        </left>
        <top style="thin">
          <color rgb="FF000000"/>
        </top>
      </border>
    </dxf>
    <dxf>
      <font>
        <b val="0"/>
        <i val="0"/>
        <strike val="0"/>
        <condense val="0"/>
        <extend val="0"/>
        <outline val="0"/>
        <shadow val="0"/>
        <u val="none"/>
        <vertAlign val="baseline"/>
        <sz val="10"/>
        <color auto="1"/>
        <name val="Calibri"/>
        <family val="2"/>
        <scheme val="none"/>
      </font>
      <fill>
        <patternFill patternType="solid">
          <fgColor indexed="64"/>
          <bgColor theme="4"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12"/>
        <color rgb="FFFFFFFF"/>
        <name val="Arial Black"/>
        <family val="2"/>
        <scheme val="none"/>
      </font>
      <fill>
        <patternFill patternType="solid">
          <fgColor indexed="64"/>
          <bgColor rgb="FFFFC000"/>
        </patternFill>
      </fill>
      <alignment horizontal="center" vertical="center" textRotation="0" wrapText="1" indent="0" justifyLastLine="0" shrinkToFit="0" readingOrder="0"/>
      <border diagonalUp="0" diagonalDown="0">
        <left style="thin">
          <color rgb="FF000000"/>
        </left>
        <right style="thin">
          <color rgb="FF000000"/>
        </right>
        <top/>
        <bottom/>
      </border>
    </dxf>
    <dxf>
      <font>
        <b/>
        <i val="0"/>
        <color rgb="FFFF0000"/>
      </font>
      <fill>
        <patternFill>
          <bgColor theme="5" tint="0.79998168889431442"/>
        </patternFill>
      </fill>
    </dxf>
    <dxf>
      <font>
        <b/>
        <i val="0"/>
        <color rgb="FFFF0000"/>
      </font>
      <fill>
        <patternFill>
          <fgColor theme="5" tint="0.79998168889431442"/>
          <bgColor theme="5" tint="0.59996337778862885"/>
        </patternFill>
      </fill>
    </dxf>
    <dxf>
      <font>
        <b/>
        <i val="0"/>
        <color rgb="FFFF0000"/>
      </font>
      <fill>
        <patternFill>
          <fgColor theme="0"/>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val="0"/>
        <i val="0"/>
        <strike val="0"/>
        <condense val="0"/>
        <extend val="0"/>
        <outline val="0"/>
        <shadow val="0"/>
        <u val="none"/>
        <vertAlign val="baseline"/>
        <sz val="10"/>
        <color theme="1"/>
        <name val="Arial"/>
        <family val="2"/>
        <scheme val="none"/>
      </font>
      <numFmt numFmtId="34" formatCode="_(&quot;$&quot;* #,##0.00_);_(&quot;$&quot;* \(#,##0.00\);_(&quot;$&quot;* &quot;-&quot;??_);_(@_)"/>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12"/>
        <color theme="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12"/>
        <color theme="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12"/>
        <color theme="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12"/>
        <color theme="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12"/>
        <color theme="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i val="0"/>
        <strike val="0"/>
        <condense val="0"/>
        <extend val="0"/>
        <outline val="0"/>
        <shadow val="0"/>
        <u val="none"/>
        <vertAlign val="baseline"/>
        <sz val="22"/>
        <color rgb="FF0070C0"/>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rgb="FF000000"/>
        </left>
        <right/>
        <top style="thin">
          <color rgb="FF000000"/>
        </top>
        <bottom/>
        <vertical/>
        <horizontal/>
      </border>
    </dxf>
    <dxf>
      <font>
        <b val="0"/>
        <i val="0"/>
        <strike val="0"/>
        <condense val="0"/>
        <extend val="0"/>
        <outline val="0"/>
        <shadow val="0"/>
        <u val="none"/>
        <vertAlign val="baseline"/>
        <sz val="10"/>
        <color theme="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right/>
        <top style="thin">
          <color rgb="FF000000"/>
        </top>
        <bottom/>
        <vertical/>
        <horizontal/>
      </border>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center" vertical="center" textRotation="0" wrapText="1" indent="0" justifyLastLine="0" shrinkToFit="0" readingOrder="0"/>
    </dxf>
    <dxf>
      <font>
        <b/>
        <i val="0"/>
        <strike val="0"/>
        <condense val="0"/>
        <extend val="0"/>
        <outline val="0"/>
        <shadow val="0"/>
        <u val="none"/>
        <vertAlign val="baseline"/>
        <sz val="16"/>
        <color auto="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0"/>
        <color auto="1"/>
        <name val="Arial"/>
        <family val="2"/>
        <scheme val="none"/>
      </font>
      <numFmt numFmtId="1" formatCode="0"/>
      <alignment horizontal="center" vertical="center" textRotation="0" wrapText="1" indent="0" justifyLastLine="0" shrinkToFit="0" readingOrder="0"/>
      <border diagonalUp="0" diagonalDown="0">
        <left style="medium">
          <color indexed="64"/>
        </left>
        <right/>
        <top style="thin">
          <color indexed="64"/>
        </top>
        <bottom style="thin">
          <color indexed="64"/>
        </bottom>
        <vertical/>
        <horizontal/>
      </border>
    </dxf>
    <dxf>
      <font>
        <b/>
        <i val="0"/>
        <strike val="0"/>
        <condense val="0"/>
        <extend val="0"/>
        <outline val="0"/>
        <shadow val="0"/>
        <u val="none"/>
        <vertAlign val="baseline"/>
        <sz val="10"/>
        <color auto="1"/>
        <name val="Arial"/>
        <family val="2"/>
        <scheme val="none"/>
      </font>
      <numFmt numFmtId="1" formatCode="0"/>
      <alignment horizontal="center" vertical="center" textRotation="0" wrapText="1" indent="0" justifyLastLine="0" shrinkToFit="0" readingOrder="0"/>
      <border diagonalUp="0" diagonalDown="0">
        <left style="medium">
          <color indexed="64"/>
        </left>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1" formatCode="0"/>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border diagonalUp="0" diagonalDown="0">
        <left/>
        <right/>
        <top style="thin">
          <color theme="4" tint="0.39997558519241921"/>
        </top>
        <bottom style="thin">
          <color indexed="64"/>
        </bottom>
        <vertical/>
        <horizontal/>
      </border>
    </dxf>
    <dxf>
      <font>
        <b val="0"/>
        <i val="0"/>
        <strike val="0"/>
        <condense val="0"/>
        <extend val="0"/>
        <outline val="0"/>
        <shadow val="0"/>
        <u val="none"/>
        <vertAlign val="baseline"/>
        <sz val="10"/>
        <color auto="1"/>
        <name val="Arial"/>
        <family val="2"/>
        <scheme val="none"/>
      </font>
      <numFmt numFmtId="34" formatCode="_(&quot;$&quot;* #,##0.00_);_(&quot;$&quot;* \(#,##0.00\);_(&quot;$&quot;* &quot;-&quot;??_);_(@_)"/>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medium">
          <color indexed="64"/>
        </right>
        <top style="thin">
          <color theme="4" tint="0.39997558519241921"/>
        </top>
        <bottom style="thin">
          <color indexed="64"/>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border diagonalUp="0" diagonalDown="0">
        <left style="medium">
          <color indexed="64"/>
        </left>
        <right style="thin">
          <color indexed="64"/>
        </right>
        <top style="thin">
          <color theme="4" tint="0.39997558519241921"/>
        </top>
        <bottom style="thin">
          <color indexed="64"/>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border>
    </dxf>
    <dxf>
      <border outline="0">
        <bottom style="thin">
          <color indexed="64"/>
        </bottom>
      </border>
    </dxf>
    <dxf>
      <border outline="0">
        <bottom style="thin">
          <color indexed="64"/>
        </bottom>
      </border>
    </dxf>
    <dxf>
      <font>
        <b val="0"/>
        <i val="0"/>
        <strike val="0"/>
        <condense val="0"/>
        <extend val="0"/>
        <outline val="0"/>
        <shadow val="0"/>
        <u val="none"/>
        <vertAlign val="baseline"/>
        <sz val="12"/>
        <color rgb="FF000000"/>
        <name val="Arial"/>
        <family val="2"/>
        <scheme val="none"/>
      </font>
      <numFmt numFmtId="12" formatCode="&quot;$&quot;#,##0.00_);[Red]\(&quot;$&quot;#,##0.00\)"/>
      <fill>
        <patternFill patternType="solid">
          <fgColor indexed="64"/>
          <bgColor rgb="FFE3EAEB"/>
        </patternFill>
      </fill>
      <alignment horizontal="center" vertical="center"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2"/>
        <color rgb="FF000000"/>
        <name val="Arial"/>
        <family val="2"/>
        <scheme val="none"/>
      </font>
      <fill>
        <patternFill patternType="solid">
          <fgColor indexed="64"/>
          <bgColor rgb="FFE3EAEB"/>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rgb="FF000000"/>
        <name val="Arial"/>
        <family val="2"/>
        <scheme val="none"/>
      </font>
      <fill>
        <patternFill patternType="solid">
          <fgColor indexed="64"/>
          <bgColor rgb="FFE3EAEB"/>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rgb="FF000000"/>
        <name val="Arial"/>
        <family val="2"/>
        <scheme val="none"/>
      </font>
      <fill>
        <patternFill patternType="solid">
          <fgColor indexed="64"/>
          <bgColor rgb="FFE3EAEB"/>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rgb="FF000000"/>
        <name val="Arial"/>
        <family val="2"/>
        <scheme val="none"/>
      </font>
      <fill>
        <patternFill patternType="solid">
          <fgColor indexed="64"/>
          <bgColor rgb="FFE3EAEB"/>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ill>
        <patternFill patternType="solid">
          <fgColor indexed="64"/>
          <bgColor rgb="FFE3EAEB"/>
        </patternFill>
      </fill>
      <alignment horizontal="center"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rgb="FF000000"/>
        <name val="Arial"/>
        <family val="2"/>
        <scheme val="none"/>
      </font>
      <fill>
        <patternFill patternType="solid">
          <fgColor indexed="64"/>
          <bgColor rgb="FFE3EAEB"/>
        </patternFill>
      </fill>
      <alignment horizontal="center" vertical="center" textRotation="0" wrapText="1" indent="0" justifyLastLine="0" shrinkToFit="0" readingOrder="0"/>
    </dxf>
    <dxf>
      <border outline="0">
        <bottom style="thin">
          <color rgb="FF000000"/>
        </bottom>
      </border>
    </dxf>
    <dxf>
      <font>
        <b/>
        <i val="0"/>
        <strike val="0"/>
        <condense val="0"/>
        <extend val="0"/>
        <outline val="0"/>
        <shadow val="0"/>
        <u val="none"/>
        <vertAlign val="baseline"/>
        <sz val="16"/>
        <color rgb="FF0C224F"/>
        <name val="Arial"/>
        <family val="2"/>
        <scheme val="none"/>
      </font>
      <fill>
        <patternFill patternType="solid">
          <fgColor indexed="64"/>
          <bgColor rgb="FFBC9224"/>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4" formatCode="0.0"/>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7" formatCode="m/d/yyyy;@"/>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7" formatCode="m/d/yyyy;@"/>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7" formatCode="m/d/yyyy;@"/>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7" formatCode="m/d/yyyy;@"/>
      <fill>
        <patternFill patternType="solid">
          <fgColor indexed="64"/>
          <bgColor theme="4" tint="0.79998168889431442"/>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rgb="FFD9D9D9"/>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6" formatCode="&quot;$&quot;#,##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6" formatCode="&quot;$&quot;#,##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6" formatCode="&quot;$&quot;#,##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6" formatCode="&quot;$&quot;#,##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i val="0"/>
        <strike val="0"/>
        <condense val="0"/>
        <extend val="0"/>
        <outline val="0"/>
        <shadow val="0"/>
        <u val="none"/>
        <vertAlign val="baseline"/>
        <sz val="12"/>
        <color auto="1"/>
        <name val="Calibri"/>
        <family val="2"/>
        <scheme val="none"/>
      </font>
      <numFmt numFmtId="166" formatCode="&quot;$&quot;#,##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i val="0"/>
        <strike val="0"/>
        <condense val="0"/>
        <extend val="0"/>
        <outline val="0"/>
        <shadow val="0"/>
        <u val="none"/>
        <vertAlign val="baseline"/>
        <sz val="12"/>
        <color auto="1"/>
        <name val="Calibri"/>
        <family val="2"/>
        <scheme val="none"/>
      </font>
      <numFmt numFmtId="166" formatCode="&quot;$&quot;#,##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i val="0"/>
        <strike val="0"/>
        <condense val="0"/>
        <extend val="0"/>
        <outline val="0"/>
        <shadow val="0"/>
        <u val="none"/>
        <vertAlign val="baseline"/>
        <sz val="12"/>
        <color auto="1"/>
        <name val="Calibri"/>
        <family val="2"/>
        <scheme val="none"/>
      </font>
      <numFmt numFmtId="166" formatCode="&quot;$&quot;#,##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i val="0"/>
        <strike val="0"/>
        <condense val="0"/>
        <extend val="0"/>
        <outline val="0"/>
        <shadow val="0"/>
        <u val="none"/>
        <vertAlign val="baseline"/>
        <sz val="12"/>
        <color auto="1"/>
        <name val="Calibri"/>
        <family val="2"/>
        <scheme val="none"/>
      </font>
      <numFmt numFmtId="166" formatCode="&quot;$&quot;#,##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ertAlign val="baseline"/>
        <sz val="12"/>
        <color theme="10"/>
        <name val="Calibr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i val="0"/>
        <strike val="0"/>
        <condense val="0"/>
        <extend val="0"/>
        <outline val="0"/>
        <shadow val="0"/>
        <u val="none"/>
        <vertAlign val="baseline"/>
        <sz val="12"/>
        <color auto="1"/>
        <name val="Calibri"/>
        <family val="2"/>
        <scheme val="none"/>
      </font>
      <numFmt numFmtId="166" formatCode="&quot;$&quot;#,##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5" formatCode="_(&quot;$&quot;* #,##0_);_(&quot;$&quot;* \(#,##0\);_(&quot;$&quot;* &quot;-&quot;??_);_(@_)"/>
      <fill>
        <patternFill patternType="none">
          <fgColor indexed="64"/>
          <bgColor indexed="65"/>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2" formatCode="0.0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4" formatCode="0.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64" formatCode="0.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auto="1"/>
        <name val="Calibri"/>
        <family val="2"/>
        <scheme val="none"/>
      </font>
      <alignment horizontal="center" vertical="center" textRotation="0" wrapText="1" indent="0" justifyLastLine="0" shrinkToFit="0" readingOrder="0"/>
      <border diagonalUp="0" diagonalDown="0">
        <left/>
        <right style="thin">
          <color rgb="FF000000"/>
        </right>
        <top style="thin">
          <color rgb="FF000000"/>
        </top>
        <bottom style="thin">
          <color rgb="FF000000"/>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Calibri"/>
        <family val="2"/>
        <scheme val="none"/>
      </font>
      <fill>
        <patternFill patternType="solid">
          <fgColor indexed="64"/>
          <bgColor theme="4" tint="0.79998168889431442"/>
        </patternFill>
      </fill>
      <alignment horizontal="center" vertical="center" textRotation="0" wrapText="1" indent="0" justifyLastLine="0" shrinkToFit="0" readingOrder="0"/>
    </dxf>
    <dxf>
      <border outline="0">
        <bottom style="thin">
          <color rgb="FF000000"/>
        </bottom>
      </border>
    </dxf>
    <dxf>
      <font>
        <b/>
        <i val="0"/>
        <strike val="0"/>
        <condense val="0"/>
        <extend val="0"/>
        <outline val="0"/>
        <shadow val="0"/>
        <u val="none"/>
        <vertAlign val="baseline"/>
        <sz val="16"/>
        <color auto="1"/>
        <name val="Calibri"/>
        <family val="2"/>
        <scheme val="none"/>
      </font>
      <numFmt numFmtId="170" formatCode="m/d/yyyy"/>
      <fill>
        <patternFill patternType="solid">
          <fgColor indexed="64"/>
          <bgColor theme="4"/>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ont>
        <b/>
        <i val="0"/>
        <color rgb="FFFF0000"/>
      </font>
      <fill>
        <patternFill>
          <bgColor theme="5" tint="0.79998168889431442"/>
        </patternFill>
      </fill>
    </dxf>
    <dxf>
      <font>
        <b/>
        <i val="0"/>
        <color theme="0"/>
      </font>
      <fill>
        <patternFill>
          <bgColor theme="6" tint="-0.24994659260841701"/>
        </patternFill>
      </fill>
    </dxf>
    <dxf>
      <font>
        <b/>
        <i val="0"/>
        <color theme="0"/>
      </font>
      <fill>
        <patternFill>
          <bgColor theme="0" tint="-0.499984740745262"/>
        </patternFill>
      </fill>
    </dxf>
    <dxf>
      <font>
        <b/>
        <i val="0"/>
        <color theme="0"/>
      </font>
      <fill>
        <patternFill>
          <bgColor theme="5" tint="-0.499984740745262"/>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PhasesOfWork!A1"/><Relationship Id="rId13" Type="http://schemas.openxmlformats.org/officeDocument/2006/relationships/image" Target="../media/image9.svg"/><Relationship Id="rId18" Type="http://schemas.openxmlformats.org/officeDocument/2006/relationships/image" Target="../media/image11.png"/><Relationship Id="rId3" Type="http://schemas.openxmlformats.org/officeDocument/2006/relationships/image" Target="../media/image2.png"/><Relationship Id="rId21" Type="http://schemas.openxmlformats.org/officeDocument/2006/relationships/image" Target="../media/image13.png"/><Relationship Id="rId7" Type="http://schemas.openxmlformats.org/officeDocument/2006/relationships/image" Target="../media/image5.svg"/><Relationship Id="rId12" Type="http://schemas.openxmlformats.org/officeDocument/2006/relationships/image" Target="../media/image8.png"/><Relationship Id="rId17" Type="http://schemas.openxmlformats.org/officeDocument/2006/relationships/hyperlink" Target="#'Databases&amp;Documentation'!A1"/><Relationship Id="rId2" Type="http://schemas.openxmlformats.org/officeDocument/2006/relationships/hyperlink" Target="#Portland!A1"/><Relationship Id="rId16" Type="http://schemas.microsoft.com/office/2007/relationships/hdphoto" Target="../media/hdphoto1.wdp"/><Relationship Id="rId20" Type="http://schemas.openxmlformats.org/officeDocument/2006/relationships/hyperlink" Target="mailto:lori@forwardsumner.org" TargetMode="External"/><Relationship Id="rId1" Type="http://schemas.openxmlformats.org/officeDocument/2006/relationships/image" Target="../media/image1.png"/><Relationship Id="rId6" Type="http://schemas.openxmlformats.org/officeDocument/2006/relationships/image" Target="../media/image4.png"/><Relationship Id="rId11" Type="http://schemas.openxmlformats.org/officeDocument/2006/relationships/hyperlink" Target="#'Sponsor&amp;Organizations'!A1"/><Relationship Id="rId24" Type="http://schemas.openxmlformats.org/officeDocument/2006/relationships/image" Target="../media/image15.png"/><Relationship Id="rId5" Type="http://schemas.openxmlformats.org/officeDocument/2006/relationships/hyperlink" Target="#'Grants&amp;FundingCodeDescriptions'!A1"/><Relationship Id="rId15" Type="http://schemas.openxmlformats.org/officeDocument/2006/relationships/image" Target="../media/image10.png"/><Relationship Id="rId23" Type="http://schemas.openxmlformats.org/officeDocument/2006/relationships/hyperlink" Target="#'SC_TDOT_TIP_23-26'!A1"/><Relationship Id="rId10" Type="http://schemas.openxmlformats.org/officeDocument/2006/relationships/image" Target="../media/image7.svg"/><Relationship Id="rId19" Type="http://schemas.openxmlformats.org/officeDocument/2006/relationships/image" Target="../media/image12.svg"/><Relationship Id="rId4" Type="http://schemas.openxmlformats.org/officeDocument/2006/relationships/image" Target="../media/image3.svg"/><Relationship Id="rId9" Type="http://schemas.openxmlformats.org/officeDocument/2006/relationships/image" Target="../media/image6.png"/><Relationship Id="rId14" Type="http://schemas.openxmlformats.org/officeDocument/2006/relationships/hyperlink" Target="#TDOT!A1"/><Relationship Id="rId22" Type="http://schemas.openxmlformats.org/officeDocument/2006/relationships/image" Target="../media/image14.sv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103120" cy="635000"/>
    <xdr:pic>
      <xdr:nvPicPr>
        <xdr:cNvPr id="2" name="Picture 1">
          <a:extLst>
            <a:ext uri="{FF2B5EF4-FFF2-40B4-BE49-F238E27FC236}">
              <a16:creationId xmlns:a16="http://schemas.microsoft.com/office/drawing/2014/main" id="{792F7E39-919D-6D40-9C22-90E55EAA51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03120" cy="635000"/>
        </a:xfrm>
        <a:prstGeom prst="rect">
          <a:avLst/>
        </a:prstGeom>
        <a:solidFill>
          <a:srgbClr val="FFFFFF">
            <a:shade val="85000"/>
          </a:srgbClr>
        </a:solidFill>
        <a:ln w="88900" cap="sq">
          <a:noFill/>
          <a:miter lim="800000"/>
        </a:ln>
        <a:effectLst/>
      </xdr:spPr>
    </xdr:pic>
    <xdr:clientData/>
  </xdr:oneCellAnchor>
  <xdr:twoCellAnchor>
    <xdr:from>
      <xdr:col>2</xdr:col>
      <xdr:colOff>101600</xdr:colOff>
      <xdr:row>2</xdr:row>
      <xdr:rowOff>101600</xdr:rowOff>
    </xdr:from>
    <xdr:to>
      <xdr:col>20</xdr:col>
      <xdr:colOff>76200</xdr:colOff>
      <xdr:row>16</xdr:row>
      <xdr:rowOff>114300</xdr:rowOff>
    </xdr:to>
    <xdr:sp macro="" textlink="">
      <xdr:nvSpPr>
        <xdr:cNvPr id="3" name="TextBox 2">
          <a:extLst>
            <a:ext uri="{FF2B5EF4-FFF2-40B4-BE49-F238E27FC236}">
              <a16:creationId xmlns:a16="http://schemas.microsoft.com/office/drawing/2014/main" id="{7DB1A0EB-F715-D140-87D4-D625A42AFAAD}"/>
            </a:ext>
          </a:extLst>
        </xdr:cNvPr>
        <xdr:cNvSpPr txBox="1"/>
      </xdr:nvSpPr>
      <xdr:spPr>
        <a:xfrm>
          <a:off x="2222500" y="965200"/>
          <a:ext cx="14833600" cy="2857500"/>
        </a:xfrm>
        <a:prstGeom prst="rect">
          <a:avLst/>
        </a:prstGeom>
        <a:solidFill>
          <a:schemeClr val="lt1"/>
        </a:solidFill>
        <a:ln w="9525" cmpd="sng">
          <a:solidFill>
            <a:srgbClr val="002654"/>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baseline="0">
              <a:latin typeface="+mj-lt"/>
            </a:rPr>
            <a:t>City Sheet Table Summaries</a:t>
          </a:r>
        </a:p>
        <a:p>
          <a:r>
            <a:rPr lang="en-US" sz="1100" baseline="0"/>
            <a:t>- </a:t>
          </a:r>
          <a:r>
            <a:rPr lang="en-US" sz="1100" b="0" i="0">
              <a:solidFill>
                <a:schemeClr val="dk1"/>
              </a:solidFill>
              <a:effectLst/>
              <a:latin typeface="+mn-lt"/>
              <a:ea typeface="+mn-ea"/>
              <a:cs typeface="+mn-cs"/>
            </a:rPr>
            <a:t>The Forward Sumner/MPO</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a:t>
          </a:r>
          <a:r>
            <a:rPr lang="en-US" sz="1100" b="1" i="0">
              <a:solidFill>
                <a:schemeClr val="dk1"/>
              </a:solidFill>
              <a:effectLst/>
              <a:latin typeface="+mn-lt"/>
              <a:ea typeface="+mn-ea"/>
              <a:cs typeface="+mn-cs"/>
            </a:rPr>
            <a:t>Project Delivery Task Force FY 2020-23 TIP Project Tracker (Degrees of Concern)" </a:t>
          </a:r>
          <a:r>
            <a:rPr lang="en-US" sz="1100" b="0" i="0">
              <a:solidFill>
                <a:schemeClr val="dk1"/>
              </a:solidFill>
              <a:effectLst/>
              <a:latin typeface="+mn-lt"/>
              <a:ea typeface="+mn-ea"/>
              <a:cs typeface="+mn-cs"/>
            </a:rPr>
            <a:t>table shows the</a:t>
          </a:r>
          <a:r>
            <a:rPr lang="en-US" sz="1100" b="0" i="0" baseline="0">
              <a:solidFill>
                <a:schemeClr val="dk1"/>
              </a:solidFill>
              <a:effectLst/>
              <a:latin typeface="+mn-lt"/>
              <a:ea typeface="+mn-ea"/>
              <a:cs typeface="+mn-cs"/>
            </a:rPr>
            <a:t> projects that the MPO Project Delivery Task Force is looking at relative to your city</a:t>
          </a:r>
          <a:r>
            <a:rPr lang="en-US" sz="1100" b="0" i="0">
              <a:solidFill>
                <a:schemeClr val="dk1"/>
              </a:solidFill>
              <a:effectLst/>
              <a:latin typeface="+mn-lt"/>
              <a:ea typeface="+mn-ea"/>
              <a:cs typeface="+mn-cs"/>
            </a:rPr>
            <a:t>. This comprehensive resource presents information on each project, including the lead agency, project name, degree of concern, improvement type, total cost, and current phase of development. </a:t>
          </a:r>
        </a:p>
        <a:p>
          <a:endParaRPr lang="en-US" sz="1100" b="0" i="0" baseline="0">
            <a:solidFill>
              <a:schemeClr val="dk1"/>
            </a:solidFill>
            <a:effectLst/>
            <a:latin typeface="+mn-lt"/>
            <a:ea typeface="+mn-ea"/>
            <a:cs typeface="+mn-cs"/>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The "</a:t>
          </a:r>
          <a:r>
            <a:rPr lang="en-US" sz="1100" b="1" i="0">
              <a:solidFill>
                <a:schemeClr val="dk1"/>
              </a:solidFill>
              <a:effectLst/>
              <a:latin typeface="+mn-lt"/>
              <a:ea typeface="+mn-ea"/>
              <a:cs typeface="+mn-cs"/>
            </a:rPr>
            <a:t>Local Projects</a:t>
          </a:r>
          <a:r>
            <a:rPr lang="en-US" sz="1100" b="0" i="0">
              <a:solidFill>
                <a:schemeClr val="dk1"/>
              </a:solidFill>
              <a:effectLst/>
              <a:latin typeface="+mn-lt"/>
              <a:ea typeface="+mn-ea"/>
              <a:cs typeface="+mn-cs"/>
            </a:rPr>
            <a:t>" table presents an overview of various infrastructure projects in your</a:t>
          </a:r>
          <a:r>
            <a:rPr lang="en-US" sz="1100" b="0" i="0" baseline="0">
              <a:solidFill>
                <a:schemeClr val="dk1"/>
              </a:solidFill>
              <a:effectLst/>
              <a:latin typeface="+mn-lt"/>
              <a:ea typeface="+mn-ea"/>
              <a:cs typeface="+mn-cs"/>
            </a:rPr>
            <a:t> city</a:t>
          </a:r>
          <a:r>
            <a:rPr lang="en-US" sz="1100" b="0" i="0">
              <a:solidFill>
                <a:schemeClr val="dk1"/>
              </a:solidFill>
              <a:effectLst/>
              <a:latin typeface="+mn-lt"/>
              <a:ea typeface="+mn-ea"/>
              <a:cs typeface="+mn-cs"/>
            </a:rPr>
            <a:t>, focusing on key aspects such as project name, TIP ID#, improvement type, location, lead agency, and total cost. Notably, the TIP ID# column features direct hyperlinks to a dynamic project database, updated and managed by th</a:t>
          </a:r>
          <a:r>
            <a:rPr lang="en-US" sz="1100" b="0" i="0" baseline="0">
              <a:solidFill>
                <a:schemeClr val="dk1"/>
              </a:solidFill>
              <a:effectLst/>
              <a:latin typeface="+mn-lt"/>
              <a:ea typeface="+mn-ea"/>
              <a:cs typeface="+mn-cs"/>
            </a:rPr>
            <a:t>e MPO/Transportation Policy board, </a:t>
          </a:r>
          <a:r>
            <a:rPr lang="en-US" sz="1100" b="0" i="0">
              <a:solidFill>
                <a:schemeClr val="dk1"/>
              </a:solidFill>
              <a:effectLst/>
              <a:latin typeface="+mn-lt"/>
              <a:ea typeface="+mn-ea"/>
              <a:cs typeface="+mn-cs"/>
            </a:rPr>
            <a:t>providing you with real-time, in-depth information on each project.</a:t>
          </a:r>
        </a:p>
        <a:p>
          <a:endParaRPr lang="en-US" sz="1100" b="0" i="0" baseline="0">
            <a:solidFill>
              <a:schemeClr val="dk1"/>
            </a:solidFill>
            <a:effectLst/>
            <a:latin typeface="+mn-lt"/>
            <a:ea typeface="+mn-ea"/>
            <a:cs typeface="+mn-cs"/>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The "</a:t>
          </a:r>
          <a:r>
            <a:rPr lang="en-US" sz="1100" b="1" i="0">
              <a:solidFill>
                <a:schemeClr val="dk1"/>
              </a:solidFill>
              <a:effectLst/>
              <a:latin typeface="+mn-lt"/>
              <a:ea typeface="+mn-ea"/>
              <a:cs typeface="+mn-cs"/>
            </a:rPr>
            <a:t>2045_RTP_Projects_Submitted</a:t>
          </a:r>
          <a:r>
            <a:rPr lang="en-US" sz="1100" b="0" i="0">
              <a:solidFill>
                <a:schemeClr val="dk1"/>
              </a:solidFill>
              <a:effectLst/>
              <a:latin typeface="+mn-lt"/>
              <a:ea typeface="+mn-ea"/>
              <a:cs typeface="+mn-cs"/>
            </a:rPr>
            <a:t>" table provides an overview of various projects submitted for consideration in the regional transportation planning process. Each project includes essential details such as the project ID, name, improvement type, applicant, county, RTP ID, TIP#, estimated cost, desired horizon year, and priority. The table also evaluates each project's performance in the following categories: State of Good Repair (20 Max), Safety (30 Max), Congestion (15 Max), Economic Development (15 Max), Environment (10 Max), Alignment with Goals and Objectives (10 Max), and Total Score (100 Max). Projects are ranked and assigned to tiers based on their overall scores, allowing stakeholders to easily understand the priority and impact of each proposal in order to make informed decisions about investments in regional transportation infrastructure.</a:t>
          </a:r>
        </a:p>
        <a:p>
          <a:endParaRPr lang="en-US" sz="1100" b="0" i="0" baseline="0">
            <a:solidFill>
              <a:schemeClr val="dk1"/>
            </a:solidFill>
            <a:effectLst/>
            <a:latin typeface="+mn-lt"/>
            <a:ea typeface="+mn-ea"/>
            <a:cs typeface="+mn-cs"/>
          </a:endParaRPr>
        </a:p>
        <a:p>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The "</a:t>
          </a:r>
          <a:r>
            <a:rPr lang="en-US" sz="1100" b="1" i="0">
              <a:solidFill>
                <a:schemeClr val="dk1"/>
              </a:solidFill>
              <a:effectLst/>
              <a:latin typeface="+mn-lt"/>
              <a:ea typeface="+mn-ea"/>
              <a:cs typeface="+mn-cs"/>
            </a:rPr>
            <a:t>2045_RTP_Project_Ranking</a:t>
          </a:r>
          <a:r>
            <a:rPr lang="en-US" sz="1100" b="0" i="0">
              <a:solidFill>
                <a:schemeClr val="dk1"/>
              </a:solidFill>
              <a:effectLst/>
              <a:latin typeface="+mn-lt"/>
              <a:ea typeface="+mn-ea"/>
              <a:cs typeface="+mn-cs"/>
            </a:rPr>
            <a:t>" table presents a comprehensive list of proposed projects, ranked by their priority and impact. Each entry includes important information such as the project ID, applicant, county, proposal, project name, score, rank, tier, and estimated cost. The table also highlights each project's performance in categories like State of Good Repair (SOGR), Safety (SFTY), Congestion (CONG), Economic Development (ECON), Environment (ENVT), Alignment with Goals and Objectives (ALGN), and Transportation Improvement Program ID (TIP ID). This ranking system allows stakeholders to easily identify projects of higher priority and evaluate their potential benefits, aiding in the decision-making process for infrastructure investments in the region.</a:t>
          </a:r>
        </a:p>
        <a:p>
          <a:endParaRPr lang="en-US" sz="1100" baseline="0"/>
        </a:p>
      </xdr:txBody>
    </xdr:sp>
    <xdr:clientData/>
  </xdr:twoCellAnchor>
  <xdr:twoCellAnchor>
    <xdr:from>
      <xdr:col>2</xdr:col>
      <xdr:colOff>98669</xdr:colOff>
      <xdr:row>29</xdr:row>
      <xdr:rowOff>44926</xdr:rowOff>
    </xdr:from>
    <xdr:to>
      <xdr:col>15</xdr:col>
      <xdr:colOff>339969</xdr:colOff>
      <xdr:row>37</xdr:row>
      <xdr:rowOff>25400</xdr:rowOff>
    </xdr:to>
    <xdr:sp macro="" textlink="">
      <xdr:nvSpPr>
        <xdr:cNvPr id="4" name="TextBox 3">
          <a:extLst>
            <a:ext uri="{FF2B5EF4-FFF2-40B4-BE49-F238E27FC236}">
              <a16:creationId xmlns:a16="http://schemas.microsoft.com/office/drawing/2014/main" id="{C82ABCEC-412C-FA43-962C-FE17C5DBE905}"/>
            </a:ext>
          </a:extLst>
        </xdr:cNvPr>
        <xdr:cNvSpPr txBox="1"/>
      </xdr:nvSpPr>
      <xdr:spPr>
        <a:xfrm>
          <a:off x="2219569" y="6394926"/>
          <a:ext cx="10972800" cy="1606074"/>
        </a:xfrm>
        <a:prstGeom prst="rect">
          <a:avLst/>
        </a:prstGeom>
        <a:solidFill>
          <a:schemeClr val="lt1"/>
        </a:solidFill>
        <a:ln w="9525" cmpd="sng">
          <a:solidFill>
            <a:srgbClr val="002654"/>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a:latin typeface="+mj-lt"/>
            </a:rPr>
            <a:t>Grants&amp;FundingCodeDescriptions</a:t>
          </a:r>
        </a:p>
        <a:p>
          <a:r>
            <a:rPr lang="en-US" sz="1100"/>
            <a:t>- </a:t>
          </a:r>
          <a:r>
            <a:rPr lang="en-US" sz="1100" b="0" i="0">
              <a:solidFill>
                <a:schemeClr val="dk1"/>
              </a:solidFill>
              <a:effectLst/>
              <a:latin typeface="+mn-lt"/>
              <a:ea typeface="+mn-ea"/>
              <a:cs typeface="+mn-cs"/>
            </a:rPr>
            <a:t>The "Grants&amp;FundingCodeDescriptions" sheet provides a comprehensive list of funding sources for various transportation projects. Each funding source is described along with information on source, administration, allocation, and program details. Notably, the 'Program Details' column contains hyperlinks to direct Federal Transit Authority (FTA) documentation for further information on each program.</a:t>
          </a:r>
        </a:p>
        <a:p>
          <a:r>
            <a:rPr lang="en-US" sz="1100" b="0" i="0">
              <a:solidFill>
                <a:schemeClr val="dk1"/>
              </a:solidFill>
              <a:effectLst/>
              <a:latin typeface="+mn-lt"/>
              <a:ea typeface="+mn-ea"/>
              <a:cs typeface="+mn-cs"/>
            </a:rPr>
            <a:t>- Some of the funding sources include Advanced Transportation and Congestion Management Technologies Deployment (ATCMTD), Congestion Mitigation and Air Quality Program (CMAQ), Emergency Relief Program (ER), Large Urban Transit Formula Funds for Nashville-Davidson Urbanized Area (FTA 5307), and Enhanced Mobility for Seniors and Individuals with Disabilities (FTA 5310). These funding sources come from different levels of government, including federal, state, and local, and are administered by various agencies such as the Federal Highway Administration (FHWA), Federal Transit Administration (FTA), and Tennessee Department of Transportation (TDOT).</a:t>
          </a:r>
        </a:p>
        <a:p>
          <a:endParaRPr lang="en-US" sz="1100"/>
        </a:p>
      </xdr:txBody>
    </xdr:sp>
    <xdr:clientData/>
  </xdr:twoCellAnchor>
  <xdr:twoCellAnchor>
    <xdr:from>
      <xdr:col>2</xdr:col>
      <xdr:colOff>98669</xdr:colOff>
      <xdr:row>38</xdr:row>
      <xdr:rowOff>48836</xdr:rowOff>
    </xdr:from>
    <xdr:to>
      <xdr:col>15</xdr:col>
      <xdr:colOff>339969</xdr:colOff>
      <xdr:row>48</xdr:row>
      <xdr:rowOff>199736</xdr:rowOff>
    </xdr:to>
    <xdr:sp macro="" textlink="">
      <xdr:nvSpPr>
        <xdr:cNvPr id="5" name="TextBox 4">
          <a:extLst>
            <a:ext uri="{FF2B5EF4-FFF2-40B4-BE49-F238E27FC236}">
              <a16:creationId xmlns:a16="http://schemas.microsoft.com/office/drawing/2014/main" id="{958F5C8F-0B77-234B-8B3E-A9C638CFBE0A}"/>
            </a:ext>
          </a:extLst>
        </xdr:cNvPr>
        <xdr:cNvSpPr txBox="1"/>
      </xdr:nvSpPr>
      <xdr:spPr>
        <a:xfrm>
          <a:off x="2219569" y="8227636"/>
          <a:ext cx="10972800" cy="2182900"/>
        </a:xfrm>
        <a:prstGeom prst="rect">
          <a:avLst/>
        </a:prstGeom>
        <a:solidFill>
          <a:schemeClr val="lt1"/>
        </a:solidFill>
        <a:ln w="9525" cmpd="sng">
          <a:solidFill>
            <a:srgbClr val="002654"/>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a:latin typeface="+mj-lt"/>
            </a:rPr>
            <a:t>PhasesOfWork</a:t>
          </a:r>
        </a:p>
        <a:p>
          <a:r>
            <a:rPr lang="en-US" sz="1100"/>
            <a:t>- </a:t>
          </a:r>
          <a:r>
            <a:rPr lang="en-US" sz="1100" b="0" i="0">
              <a:solidFill>
                <a:schemeClr val="dk1"/>
              </a:solidFill>
              <a:effectLst/>
              <a:latin typeface="+mn-lt"/>
              <a:ea typeface="+mn-ea"/>
              <a:cs typeface="+mn-cs"/>
            </a:rPr>
            <a:t>The "PhasesOfWork" sheet presents a list of different phases involved in transportation projects. Each phase has a corresponding code and description, which are as follows:</a:t>
          </a:r>
        </a:p>
        <a:p>
          <a:r>
            <a:rPr lang="en-US" sz="1100" b="0" i="0">
              <a:solidFill>
                <a:schemeClr val="dk1"/>
              </a:solidFill>
              <a:effectLst/>
              <a:latin typeface="+mn-lt"/>
              <a:ea typeface="+mn-ea"/>
              <a:cs typeface="+mn-cs"/>
            </a:rPr>
            <a:t>1. PLAN - Planning: This phase involves the initial assessment and development of project ideas, including feasibility studies, and the identification of project goals and objectives.</a:t>
          </a:r>
        </a:p>
        <a:p>
          <a:r>
            <a:rPr lang="en-US" sz="1100" b="0" i="0">
              <a:solidFill>
                <a:schemeClr val="dk1"/>
              </a:solidFill>
              <a:effectLst/>
              <a:latin typeface="+mn-lt"/>
              <a:ea typeface="+mn-ea"/>
              <a:cs typeface="+mn-cs"/>
            </a:rPr>
            <a:t>2. PE-N - Environmental Review: This phase involves the evaluation of a project's potential environmental impacts, as well as the development of strategies to mitigate any adverse effects.</a:t>
          </a:r>
        </a:p>
        <a:p>
          <a:r>
            <a:rPr lang="en-US" sz="1100" b="0" i="0">
              <a:solidFill>
                <a:schemeClr val="dk1"/>
              </a:solidFill>
              <a:effectLst/>
              <a:latin typeface="+mn-lt"/>
              <a:ea typeface="+mn-ea"/>
              <a:cs typeface="+mn-cs"/>
            </a:rPr>
            <a:t>3. PE-D - Final Design: This phase involves the detailed design and engineering of a project, including the preparation of construction plans and specifications.</a:t>
          </a:r>
        </a:p>
        <a:p>
          <a:r>
            <a:rPr lang="en-US" sz="1100" b="0" i="0">
              <a:solidFill>
                <a:schemeClr val="dk1"/>
              </a:solidFill>
              <a:effectLst/>
              <a:latin typeface="+mn-lt"/>
              <a:ea typeface="+mn-ea"/>
              <a:cs typeface="+mn-cs"/>
            </a:rPr>
            <a:t>4. ROW - Right-of-Way Acquisition: This phase involves acquiring the necessary land or property rights to build the project, which may include negotiations with property owners and the completion of legal processes.</a:t>
          </a:r>
        </a:p>
        <a:p>
          <a:r>
            <a:rPr lang="en-US" sz="1100" b="0" i="0">
              <a:solidFill>
                <a:schemeClr val="dk1"/>
              </a:solidFill>
              <a:effectLst/>
              <a:latin typeface="+mn-lt"/>
              <a:ea typeface="+mn-ea"/>
              <a:cs typeface="+mn-cs"/>
            </a:rPr>
            <a:t>5. UTIL - Utilities Relocation: This phase involves the relocation or adjustment of existing utility infrastructure, such as water, sewer, and electrical systems, to accommodate the project.</a:t>
          </a:r>
        </a:p>
        <a:p>
          <a:r>
            <a:rPr lang="en-US" sz="1100" b="0" i="0">
              <a:solidFill>
                <a:schemeClr val="dk1"/>
              </a:solidFill>
              <a:effectLst/>
              <a:latin typeface="+mn-lt"/>
              <a:ea typeface="+mn-ea"/>
              <a:cs typeface="+mn-cs"/>
            </a:rPr>
            <a:t>6. CONS - Construction: This phase involves the actual building of the project, including site preparation, materials procurement, and the management of construction activities.</a:t>
          </a:r>
        </a:p>
        <a:p>
          <a:r>
            <a:rPr lang="en-US" sz="1100" b="0" i="0">
              <a:solidFill>
                <a:schemeClr val="dk1"/>
              </a:solidFill>
              <a:effectLst/>
              <a:latin typeface="+mn-lt"/>
              <a:ea typeface="+mn-ea"/>
              <a:cs typeface="+mn-cs"/>
            </a:rPr>
            <a:t>7. IMPL - Implementation: This phase involves the final steps to make the project operational, such as system integration, testing, and commissioning.</a:t>
          </a:r>
        </a:p>
        <a:p>
          <a:r>
            <a:rPr lang="en-US" sz="1100" b="0" i="0">
              <a:solidFill>
                <a:schemeClr val="dk1"/>
              </a:solidFill>
              <a:effectLst/>
              <a:latin typeface="+mn-lt"/>
              <a:ea typeface="+mn-ea"/>
              <a:cs typeface="+mn-cs"/>
            </a:rPr>
            <a:t>8. MAIN - Maintenance: This phase involves the ongoing upkeep and repair of the project, ensuring that it remains functional and safe throughout its lifespan.</a:t>
          </a:r>
        </a:p>
        <a:p>
          <a:endParaRPr lang="en-US" sz="1100"/>
        </a:p>
      </xdr:txBody>
    </xdr:sp>
    <xdr:clientData/>
  </xdr:twoCellAnchor>
  <xdr:twoCellAnchor>
    <xdr:from>
      <xdr:col>2</xdr:col>
      <xdr:colOff>101600</xdr:colOff>
      <xdr:row>50</xdr:row>
      <xdr:rowOff>67397</xdr:rowOff>
    </xdr:from>
    <xdr:to>
      <xdr:col>15</xdr:col>
      <xdr:colOff>342900</xdr:colOff>
      <xdr:row>73</xdr:row>
      <xdr:rowOff>158962</xdr:rowOff>
    </xdr:to>
    <xdr:sp macro="" textlink="">
      <xdr:nvSpPr>
        <xdr:cNvPr id="6" name="TextBox 5">
          <a:extLst>
            <a:ext uri="{FF2B5EF4-FFF2-40B4-BE49-F238E27FC236}">
              <a16:creationId xmlns:a16="http://schemas.microsoft.com/office/drawing/2014/main" id="{9E654F91-2D9C-AD4C-B106-EF86B2D9A923}"/>
            </a:ext>
          </a:extLst>
        </xdr:cNvPr>
        <xdr:cNvSpPr txBox="1"/>
      </xdr:nvSpPr>
      <xdr:spPr>
        <a:xfrm>
          <a:off x="2222500" y="10684597"/>
          <a:ext cx="10972800" cy="4765165"/>
        </a:xfrm>
        <a:prstGeom prst="rect">
          <a:avLst/>
        </a:prstGeom>
        <a:solidFill>
          <a:schemeClr val="lt1"/>
        </a:solidFill>
        <a:ln w="9525" cmpd="sng">
          <a:solidFill>
            <a:srgbClr val="002654"/>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a:latin typeface="+mj-lt"/>
            </a:rPr>
            <a:t>Sponsor&amp;Organizations</a:t>
          </a:r>
        </a:p>
        <a:p>
          <a:pPr marL="0" marR="0" lvl="0" indent="0" defTabSz="914400" eaLnBrk="1" fontAlgn="auto" latinLnBrk="0" hangingPunct="1">
            <a:lnSpc>
              <a:spcPct val="100000"/>
            </a:lnSpc>
            <a:spcBef>
              <a:spcPts val="0"/>
            </a:spcBef>
            <a:spcAft>
              <a:spcPts val="0"/>
            </a:spcAft>
            <a:buClrTx/>
            <a:buSzTx/>
            <a:buFontTx/>
            <a:buNone/>
            <a:tabLst/>
            <a:defRPr/>
          </a:pPr>
          <a:r>
            <a:rPr lang="en-US" sz="1100"/>
            <a:t>- </a:t>
          </a:r>
          <a:r>
            <a:rPr lang="en-US" sz="1100" b="0" i="0">
              <a:solidFill>
                <a:schemeClr val="dk1"/>
              </a:solidFill>
              <a:effectLst/>
              <a:latin typeface="+mn-lt"/>
              <a:ea typeface="+mn-ea"/>
              <a:cs typeface="+mn-cs"/>
            </a:rPr>
            <a:t>The "Sponsor&amp;Organizations" sheet provides a list of organizations involved in transportation projects, along with their respective organization types, primary contacts, and associated TIP projects.</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Each organization has several associated TIP projects, which can be found in the "Associated TIP Projects" column within the sheet.</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The table includes the following organizations and primary contact information:</a:t>
          </a:r>
        </a:p>
        <a:p>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Gallatin</a:t>
          </a:r>
        </a:p>
        <a:p>
          <a:pPr lvl="1"/>
          <a:r>
            <a:rPr lang="en-US" sz="1100" b="0" i="0">
              <a:solidFill>
                <a:schemeClr val="dk1"/>
              </a:solidFill>
              <a:effectLst/>
              <a:latin typeface="+mn-lt"/>
              <a:ea typeface="+mn-ea"/>
              <a:cs typeface="+mn-cs"/>
            </a:rPr>
            <a:t>Organization Type: Municipal Government</a:t>
          </a:r>
        </a:p>
        <a:p>
          <a:pPr lvl="1"/>
          <a:r>
            <a:rPr lang="en-US" sz="1100" b="0" i="0">
              <a:solidFill>
                <a:schemeClr val="dk1"/>
              </a:solidFill>
              <a:effectLst/>
              <a:latin typeface="+mn-lt"/>
              <a:ea typeface="+mn-ea"/>
              <a:cs typeface="+mn-cs"/>
            </a:rPr>
            <a:t>Primary Contact: Bill McCord (</a:t>
          </a:r>
          <a:r>
            <a:rPr lang="en-US" sz="1100" b="0" i="0" u="sng">
              <a:solidFill>
                <a:schemeClr val="dk1"/>
              </a:solidFill>
              <a:effectLst/>
              <a:latin typeface="+mn-lt"/>
              <a:ea typeface="+mn-ea"/>
              <a:cs typeface="+mn-cs"/>
              <a:hlinkClick xmlns:r="http://schemas.openxmlformats.org/officeDocument/2006/relationships" r:id=""/>
            </a:rPr>
            <a:t>william.mccord@gallatin-tn.gov</a:t>
          </a:r>
          <a:r>
            <a:rPr lang="en-US" sz="1100" b="0" i="0">
              <a:solidFill>
                <a:schemeClr val="dk1"/>
              </a:solidFill>
              <a:effectLst/>
              <a:latin typeface="+mn-lt"/>
              <a:ea typeface="+mn-ea"/>
              <a:cs typeface="+mn-cs"/>
            </a:rPr>
            <a:t>, (615) 452-5400)</a:t>
          </a:r>
        </a:p>
        <a:p>
          <a:r>
            <a:rPr lang="en-US" sz="1100" b="0" i="0">
              <a:solidFill>
                <a:schemeClr val="dk1"/>
              </a:solidFill>
              <a:effectLst/>
              <a:latin typeface="+mn-lt"/>
              <a:ea typeface="+mn-ea"/>
              <a:cs typeface="+mn-cs"/>
            </a:rPr>
            <a:t>Goodlettsville</a:t>
          </a:r>
        </a:p>
        <a:p>
          <a:pPr lvl="1"/>
          <a:r>
            <a:rPr lang="en-US" sz="1100" b="0" i="0">
              <a:solidFill>
                <a:schemeClr val="dk1"/>
              </a:solidFill>
              <a:effectLst/>
              <a:latin typeface="+mn-lt"/>
              <a:ea typeface="+mn-ea"/>
              <a:cs typeface="+mn-cs"/>
            </a:rPr>
            <a:t>Organization Type: Municipal Government</a:t>
          </a:r>
        </a:p>
        <a:p>
          <a:pPr lvl="1"/>
          <a:r>
            <a:rPr lang="en-US" sz="1100" b="0" i="0">
              <a:solidFill>
                <a:schemeClr val="dk1"/>
              </a:solidFill>
              <a:effectLst/>
              <a:latin typeface="+mn-lt"/>
              <a:ea typeface="+mn-ea"/>
              <a:cs typeface="+mn-cs"/>
            </a:rPr>
            <a:t>Primary Contact: Addam McCormick (</a:t>
          </a:r>
          <a:r>
            <a:rPr lang="en-US" sz="1100" b="0" i="0" u="sng">
              <a:solidFill>
                <a:schemeClr val="dk1"/>
              </a:solidFill>
              <a:effectLst/>
              <a:latin typeface="+mn-lt"/>
              <a:ea typeface="+mn-ea"/>
              <a:cs typeface="+mn-cs"/>
              <a:hlinkClick xmlns:r="http://schemas.openxmlformats.org/officeDocument/2006/relationships" r:id=""/>
            </a:rPr>
            <a:t>amccormick@goodlettsville.gov</a:t>
          </a:r>
          <a:r>
            <a:rPr lang="en-US" sz="1100" b="0" i="0">
              <a:solidFill>
                <a:schemeClr val="dk1"/>
              </a:solidFill>
              <a:effectLst/>
              <a:latin typeface="+mn-lt"/>
              <a:ea typeface="+mn-ea"/>
              <a:cs typeface="+mn-cs"/>
            </a:rPr>
            <a:t>, (615) 851-2200)</a:t>
          </a:r>
        </a:p>
        <a:p>
          <a:r>
            <a:rPr lang="en-US" sz="1100" b="0" i="0">
              <a:solidFill>
                <a:schemeClr val="dk1"/>
              </a:solidFill>
              <a:effectLst/>
              <a:latin typeface="+mn-lt"/>
              <a:ea typeface="+mn-ea"/>
              <a:cs typeface="+mn-cs"/>
            </a:rPr>
            <a:t>Hendersonville</a:t>
          </a:r>
        </a:p>
        <a:p>
          <a:pPr lvl="1"/>
          <a:r>
            <a:rPr lang="en-US" sz="1100" b="0" i="0">
              <a:solidFill>
                <a:schemeClr val="dk1"/>
              </a:solidFill>
              <a:effectLst/>
              <a:latin typeface="+mn-lt"/>
              <a:ea typeface="+mn-ea"/>
              <a:cs typeface="+mn-cs"/>
            </a:rPr>
            <a:t>Organization Type: Municipal Government</a:t>
          </a:r>
        </a:p>
        <a:p>
          <a:pPr lvl="1"/>
          <a:r>
            <a:rPr lang="en-US" sz="1100" b="0" i="0">
              <a:solidFill>
                <a:schemeClr val="dk1"/>
              </a:solidFill>
              <a:effectLst/>
              <a:latin typeface="+mn-lt"/>
              <a:ea typeface="+mn-ea"/>
              <a:cs typeface="+mn-cs"/>
            </a:rPr>
            <a:t>Primary Contact: Sarah Lock (</a:t>
          </a:r>
          <a:r>
            <a:rPr lang="en-US" sz="1100" b="0" i="0" u="sng">
              <a:solidFill>
                <a:schemeClr val="dk1"/>
              </a:solidFill>
              <a:effectLst/>
              <a:latin typeface="+mn-lt"/>
              <a:ea typeface="+mn-ea"/>
              <a:cs typeface="+mn-cs"/>
              <a:hlinkClick xmlns:r="http://schemas.openxmlformats.org/officeDocument/2006/relationships" r:id=""/>
            </a:rPr>
            <a:t>slock@hvilletn.org</a:t>
          </a:r>
          <a:r>
            <a:rPr lang="en-US" sz="1100" b="0" i="0">
              <a:solidFill>
                <a:schemeClr val="dk1"/>
              </a:solidFill>
              <a:effectLst/>
              <a:latin typeface="+mn-lt"/>
              <a:ea typeface="+mn-ea"/>
              <a:cs typeface="+mn-cs"/>
            </a:rPr>
            <a:t>, (615) 822-1016)</a:t>
          </a:r>
        </a:p>
        <a:p>
          <a:r>
            <a:rPr lang="en-US" sz="1100" b="0" i="0">
              <a:solidFill>
                <a:schemeClr val="dk1"/>
              </a:solidFill>
              <a:effectLst/>
              <a:latin typeface="+mn-lt"/>
              <a:ea typeface="+mn-ea"/>
              <a:cs typeface="+mn-cs"/>
            </a:rPr>
            <a:t>Portland</a:t>
          </a:r>
        </a:p>
        <a:p>
          <a:pPr lvl="1"/>
          <a:r>
            <a:rPr lang="en-US" sz="1100" b="0" i="0">
              <a:solidFill>
                <a:schemeClr val="dk1"/>
              </a:solidFill>
              <a:effectLst/>
              <a:latin typeface="+mn-lt"/>
              <a:ea typeface="+mn-ea"/>
              <a:cs typeface="+mn-cs"/>
            </a:rPr>
            <a:t>Organization Type: Municipal Government</a:t>
          </a:r>
        </a:p>
        <a:p>
          <a:pPr lvl="1"/>
          <a:r>
            <a:rPr lang="en-US" sz="1100" b="0" i="0">
              <a:solidFill>
                <a:schemeClr val="dk1"/>
              </a:solidFill>
              <a:effectLst/>
              <a:latin typeface="+mn-lt"/>
              <a:ea typeface="+mn-ea"/>
              <a:cs typeface="+mn-cs"/>
            </a:rPr>
            <a:t>Primary Contact: Carlton Cobb (</a:t>
          </a:r>
          <a:r>
            <a:rPr lang="en-US" sz="1100" b="0" i="0" u="sng">
              <a:solidFill>
                <a:schemeClr val="dk1"/>
              </a:solidFill>
              <a:effectLst/>
              <a:latin typeface="+mn-lt"/>
              <a:ea typeface="+mn-ea"/>
              <a:cs typeface="+mn-cs"/>
              <a:hlinkClick xmlns:r="http://schemas.openxmlformats.org/officeDocument/2006/relationships" r:id=""/>
            </a:rPr>
            <a:t>ccobb@cityofportlandtn.gov</a:t>
          </a:r>
          <a:r>
            <a:rPr lang="en-US" sz="1100" b="0" i="0">
              <a:solidFill>
                <a:schemeClr val="dk1"/>
              </a:solidFill>
              <a:effectLst/>
              <a:latin typeface="+mn-lt"/>
              <a:ea typeface="+mn-ea"/>
              <a:cs typeface="+mn-cs"/>
            </a:rPr>
            <a:t>)</a:t>
          </a:r>
        </a:p>
        <a:p>
          <a:r>
            <a:rPr lang="en-US" sz="1100" b="0" i="0">
              <a:solidFill>
                <a:schemeClr val="dk1"/>
              </a:solidFill>
              <a:effectLst/>
              <a:latin typeface="+mn-lt"/>
              <a:ea typeface="+mn-ea"/>
              <a:cs typeface="+mn-cs"/>
            </a:rPr>
            <a:t>Sumner County</a:t>
          </a:r>
        </a:p>
        <a:p>
          <a:pPr lvl="1"/>
          <a:r>
            <a:rPr lang="en-US" sz="1100" b="0" i="0">
              <a:solidFill>
                <a:schemeClr val="dk1"/>
              </a:solidFill>
              <a:effectLst/>
              <a:latin typeface="+mn-lt"/>
              <a:ea typeface="+mn-ea"/>
              <a:cs typeface="+mn-cs"/>
            </a:rPr>
            <a:t>Organization Type: County Government</a:t>
          </a:r>
        </a:p>
        <a:p>
          <a:pPr lvl="1"/>
          <a:r>
            <a:rPr lang="en-US" sz="1100" b="0" i="0">
              <a:solidFill>
                <a:schemeClr val="dk1"/>
              </a:solidFill>
              <a:effectLst/>
              <a:latin typeface="+mn-lt"/>
              <a:ea typeface="+mn-ea"/>
              <a:cs typeface="+mn-cs"/>
            </a:rPr>
            <a:t>Primary Contact: Josh Suddath (</a:t>
          </a:r>
          <a:r>
            <a:rPr lang="en-US" sz="1100" b="0" i="0" u="sng">
              <a:solidFill>
                <a:schemeClr val="dk1"/>
              </a:solidFill>
              <a:effectLst/>
              <a:latin typeface="+mn-lt"/>
              <a:ea typeface="+mn-ea"/>
              <a:cs typeface="+mn-cs"/>
              <a:hlinkClick xmlns:r="http://schemas.openxmlformats.org/officeDocument/2006/relationships" r:id=""/>
            </a:rPr>
            <a:t>jsuddath@sumnercountytn.gov</a:t>
          </a:r>
          <a:r>
            <a:rPr lang="en-US" sz="1100" b="0" i="0">
              <a:solidFill>
                <a:schemeClr val="dk1"/>
              </a:solidFill>
              <a:effectLst/>
              <a:latin typeface="+mn-lt"/>
              <a:ea typeface="+mn-ea"/>
              <a:cs typeface="+mn-cs"/>
            </a:rPr>
            <a:t>)</a:t>
          </a:r>
        </a:p>
        <a:p>
          <a:r>
            <a:rPr lang="en-US" sz="1100" b="0" i="0">
              <a:solidFill>
                <a:schemeClr val="dk1"/>
              </a:solidFill>
              <a:effectLst/>
              <a:latin typeface="+mn-lt"/>
              <a:ea typeface="+mn-ea"/>
              <a:cs typeface="+mn-cs"/>
            </a:rPr>
            <a:t>TDOT</a:t>
          </a:r>
        </a:p>
        <a:p>
          <a:pPr lvl="1"/>
          <a:r>
            <a:rPr lang="en-US" sz="1100" b="0" i="0">
              <a:solidFill>
                <a:schemeClr val="dk1"/>
              </a:solidFill>
              <a:effectLst/>
              <a:latin typeface="+mn-lt"/>
              <a:ea typeface="+mn-ea"/>
              <a:cs typeface="+mn-cs"/>
            </a:rPr>
            <a:t>Organization Type: State Government</a:t>
          </a:r>
        </a:p>
        <a:p>
          <a:pPr lvl="1"/>
          <a:r>
            <a:rPr lang="en-US" sz="1100" b="0" i="0">
              <a:solidFill>
                <a:schemeClr val="dk1"/>
              </a:solidFill>
              <a:effectLst/>
              <a:latin typeface="+mn-lt"/>
              <a:ea typeface="+mn-ea"/>
              <a:cs typeface="+mn-cs"/>
            </a:rPr>
            <a:t>Primary Contact: Jonathan Russell (</a:t>
          </a:r>
          <a:r>
            <a:rPr lang="en-US" sz="1100" b="0" i="0" u="sng">
              <a:solidFill>
                <a:schemeClr val="dk1"/>
              </a:solidFill>
              <a:effectLst/>
              <a:latin typeface="+mn-lt"/>
              <a:ea typeface="+mn-ea"/>
              <a:cs typeface="+mn-cs"/>
              <a:hlinkClick xmlns:r="http://schemas.openxmlformats.org/officeDocument/2006/relationships" r:id=""/>
            </a:rPr>
            <a:t>jonathan.russell@tn.gov</a:t>
          </a:r>
          <a:r>
            <a:rPr lang="en-US" sz="1100" b="0" i="0">
              <a:solidFill>
                <a:schemeClr val="dk1"/>
              </a:solidFill>
              <a:effectLst/>
              <a:latin typeface="+mn-lt"/>
              <a:ea typeface="+mn-ea"/>
              <a:cs typeface="+mn-cs"/>
            </a:rPr>
            <a:t>)</a:t>
          </a:r>
        </a:p>
        <a:p>
          <a:r>
            <a:rPr lang="en-US" sz="1100" b="0" i="0">
              <a:solidFill>
                <a:schemeClr val="dk1"/>
              </a:solidFill>
              <a:effectLst/>
              <a:latin typeface="+mn-lt"/>
              <a:ea typeface="+mn-ea"/>
              <a:cs typeface="+mn-cs"/>
            </a:rPr>
            <a:t>White House</a:t>
          </a:r>
        </a:p>
        <a:p>
          <a:pPr lvl="1"/>
          <a:r>
            <a:rPr lang="en-US" sz="1100" b="0" i="0">
              <a:solidFill>
                <a:schemeClr val="dk1"/>
              </a:solidFill>
              <a:effectLst/>
              <a:latin typeface="+mn-lt"/>
              <a:ea typeface="+mn-ea"/>
              <a:cs typeface="+mn-cs"/>
            </a:rPr>
            <a:t>Organization Type: Municipal Government</a:t>
          </a:r>
        </a:p>
        <a:p>
          <a:pPr lvl="1"/>
          <a:r>
            <a:rPr lang="en-US" sz="1100" b="0" i="0">
              <a:solidFill>
                <a:schemeClr val="dk1"/>
              </a:solidFill>
              <a:effectLst/>
              <a:latin typeface="+mn-lt"/>
              <a:ea typeface="+mn-ea"/>
              <a:cs typeface="+mn-cs"/>
            </a:rPr>
            <a:t>Primary Contact: Ceagus Clark (</a:t>
          </a:r>
          <a:r>
            <a:rPr lang="en-US" sz="1100" b="0" i="0" u="sng">
              <a:solidFill>
                <a:schemeClr val="dk1"/>
              </a:solidFill>
              <a:effectLst/>
              <a:latin typeface="+mn-lt"/>
              <a:ea typeface="+mn-ea"/>
              <a:cs typeface="+mn-cs"/>
              <a:hlinkClick xmlns:r="http://schemas.openxmlformats.org/officeDocument/2006/relationships" r:id=""/>
            </a:rPr>
            <a:t>cclark@whitehousetn.gov</a:t>
          </a:r>
          <a:r>
            <a:rPr lang="en-US" sz="1100" b="0" i="0">
              <a:solidFill>
                <a:schemeClr val="dk1"/>
              </a:solidFill>
              <a:effectLst/>
              <a:latin typeface="+mn-lt"/>
              <a:ea typeface="+mn-ea"/>
              <a:cs typeface="+mn-cs"/>
            </a:rPr>
            <a:t>)</a:t>
          </a:r>
        </a:p>
        <a:p>
          <a:endParaRPr lang="en-US" sz="1100" b="0" i="0">
            <a:solidFill>
              <a:schemeClr val="dk1"/>
            </a:solidFill>
            <a:effectLst/>
            <a:latin typeface="+mn-lt"/>
            <a:ea typeface="+mn-ea"/>
            <a:cs typeface="+mn-cs"/>
          </a:endParaRPr>
        </a:p>
        <a:p>
          <a:br>
            <a:rPr lang="en-US"/>
          </a:br>
          <a:endParaRPr lang="en-US" sz="1100"/>
        </a:p>
      </xdr:txBody>
    </xdr:sp>
    <xdr:clientData/>
  </xdr:twoCellAnchor>
  <xdr:twoCellAnchor>
    <xdr:from>
      <xdr:col>2</xdr:col>
      <xdr:colOff>104530</xdr:colOff>
      <xdr:row>17</xdr:row>
      <xdr:rowOff>146182</xdr:rowOff>
    </xdr:from>
    <xdr:to>
      <xdr:col>15</xdr:col>
      <xdr:colOff>345830</xdr:colOff>
      <xdr:row>22</xdr:row>
      <xdr:rowOff>63499</xdr:rowOff>
    </xdr:to>
    <xdr:sp macro="" textlink="">
      <xdr:nvSpPr>
        <xdr:cNvPr id="7" name="TextBox 6">
          <a:extLst>
            <a:ext uri="{FF2B5EF4-FFF2-40B4-BE49-F238E27FC236}">
              <a16:creationId xmlns:a16="http://schemas.microsoft.com/office/drawing/2014/main" id="{D61444FA-F943-0848-8D8D-F88C7D086C90}"/>
            </a:ext>
          </a:extLst>
        </xdr:cNvPr>
        <xdr:cNvSpPr txBox="1"/>
      </xdr:nvSpPr>
      <xdr:spPr>
        <a:xfrm>
          <a:off x="2225430" y="4057782"/>
          <a:ext cx="10972800" cy="933317"/>
        </a:xfrm>
        <a:prstGeom prst="rect">
          <a:avLst/>
        </a:prstGeom>
        <a:solidFill>
          <a:schemeClr val="lt1"/>
        </a:solidFill>
        <a:ln w="9525" cmpd="sng">
          <a:solidFill>
            <a:srgbClr val="002654"/>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a:latin typeface="+mj-lt"/>
            </a:rPr>
            <a:t>TDOT Table</a:t>
          </a:r>
        </a:p>
        <a:p>
          <a:r>
            <a:rPr lang="en-US" sz="1100"/>
            <a:t>- </a:t>
          </a:r>
          <a:r>
            <a:rPr lang="en-US" sz="1100" b="0" i="0">
              <a:solidFill>
                <a:schemeClr val="dk1"/>
              </a:solidFill>
              <a:effectLst/>
              <a:latin typeface="+mn-lt"/>
              <a:ea typeface="+mn-ea"/>
              <a:cs typeface="+mn-cs"/>
            </a:rPr>
            <a:t>The TDOT table displays the Sumner County impacted projects, including regionally significant projects such as NETcorridor (SR 386 - Vietnam Veterans) Phase 1 &amp; 2, and the Portland Bypass. The listed projects involve a range of improvements such as roadway widening, multi-modal transportation, road upgrades, interchange development, and new roadway construction.</a:t>
          </a:r>
          <a:endParaRPr lang="en-US" sz="1100"/>
        </a:p>
      </xdr:txBody>
    </xdr:sp>
    <xdr:clientData/>
  </xdr:twoCellAnchor>
  <xdr:twoCellAnchor>
    <xdr:from>
      <xdr:col>0</xdr:col>
      <xdr:colOff>546100</xdr:colOff>
      <xdr:row>3</xdr:row>
      <xdr:rowOff>52612</xdr:rowOff>
    </xdr:from>
    <xdr:to>
      <xdr:col>0</xdr:col>
      <xdr:colOff>1460500</xdr:colOff>
      <xdr:row>7</xdr:row>
      <xdr:rowOff>159795</xdr:rowOff>
    </xdr:to>
    <xdr:pic>
      <xdr:nvPicPr>
        <xdr:cNvPr id="8" name="Graphic 7" descr="Fork In Road outline">
          <a:hlinkClick xmlns:r="http://schemas.openxmlformats.org/officeDocument/2006/relationships" r:id="rId2"/>
          <a:extLst>
            <a:ext uri="{FF2B5EF4-FFF2-40B4-BE49-F238E27FC236}">
              <a16:creationId xmlns:a16="http://schemas.microsoft.com/office/drawing/2014/main" id="{C7F3288A-3BA3-E049-B56E-80C81A8AF38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46100" y="1117458"/>
          <a:ext cx="914400" cy="927799"/>
        </a:xfrm>
        <a:prstGeom prst="rect">
          <a:avLst/>
        </a:prstGeom>
      </xdr:spPr>
    </xdr:pic>
    <xdr:clientData/>
  </xdr:twoCellAnchor>
  <xdr:twoCellAnchor>
    <xdr:from>
      <xdr:col>0</xdr:col>
      <xdr:colOff>558800</xdr:colOff>
      <xdr:row>30</xdr:row>
      <xdr:rowOff>124054</xdr:rowOff>
    </xdr:from>
    <xdr:to>
      <xdr:col>0</xdr:col>
      <xdr:colOff>1473200</xdr:colOff>
      <xdr:row>35</xdr:row>
      <xdr:rowOff>200255</xdr:rowOff>
    </xdr:to>
    <xdr:pic>
      <xdr:nvPicPr>
        <xdr:cNvPr id="9" name="Graphic 8" descr="Bank outline">
          <a:hlinkClick xmlns:r="http://schemas.openxmlformats.org/officeDocument/2006/relationships" r:id="rId5"/>
          <a:extLst>
            <a:ext uri="{FF2B5EF4-FFF2-40B4-BE49-F238E27FC236}">
              <a16:creationId xmlns:a16="http://schemas.microsoft.com/office/drawing/2014/main" id="{736FFAD6-D642-2849-8A77-E3C1E6EF406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558800" y="6728054"/>
          <a:ext cx="914400" cy="1101970"/>
        </a:xfrm>
        <a:prstGeom prst="rect">
          <a:avLst/>
        </a:prstGeom>
      </xdr:spPr>
    </xdr:pic>
    <xdr:clientData/>
  </xdr:twoCellAnchor>
  <xdr:twoCellAnchor>
    <xdr:from>
      <xdr:col>0</xdr:col>
      <xdr:colOff>558800</xdr:colOff>
      <xdr:row>39</xdr:row>
      <xdr:rowOff>141506</xdr:rowOff>
    </xdr:from>
    <xdr:to>
      <xdr:col>0</xdr:col>
      <xdr:colOff>1473200</xdr:colOff>
      <xdr:row>44</xdr:row>
      <xdr:rowOff>34324</xdr:rowOff>
    </xdr:to>
    <xdr:pic>
      <xdr:nvPicPr>
        <xdr:cNvPr id="10" name="Graphic 9" descr="List outline">
          <a:hlinkClick xmlns:r="http://schemas.openxmlformats.org/officeDocument/2006/relationships" r:id="rId8"/>
          <a:extLst>
            <a:ext uri="{FF2B5EF4-FFF2-40B4-BE49-F238E27FC236}">
              <a16:creationId xmlns:a16="http://schemas.microsoft.com/office/drawing/2014/main" id="{C3514C6C-6907-E84C-A1A9-92726B333041}"/>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558800" y="8591891"/>
          <a:ext cx="914400" cy="918587"/>
        </a:xfrm>
        <a:prstGeom prst="rect">
          <a:avLst/>
        </a:prstGeom>
      </xdr:spPr>
    </xdr:pic>
    <xdr:clientData/>
  </xdr:twoCellAnchor>
  <xdr:twoCellAnchor>
    <xdr:from>
      <xdr:col>0</xdr:col>
      <xdr:colOff>558800</xdr:colOff>
      <xdr:row>51</xdr:row>
      <xdr:rowOff>203190</xdr:rowOff>
    </xdr:from>
    <xdr:to>
      <xdr:col>0</xdr:col>
      <xdr:colOff>1473200</xdr:colOff>
      <xdr:row>56</xdr:row>
      <xdr:rowOff>96007</xdr:rowOff>
    </xdr:to>
    <xdr:pic>
      <xdr:nvPicPr>
        <xdr:cNvPr id="11" name="Graphic 10" descr="Management outline">
          <a:hlinkClick xmlns:r="http://schemas.openxmlformats.org/officeDocument/2006/relationships" r:id="rId11"/>
          <a:extLst>
            <a:ext uri="{FF2B5EF4-FFF2-40B4-BE49-F238E27FC236}">
              <a16:creationId xmlns:a16="http://schemas.microsoft.com/office/drawing/2014/main" id="{7FCA326A-1BF8-204D-87D6-744F5671CBBA}"/>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558800" y="11023590"/>
          <a:ext cx="914400" cy="908817"/>
        </a:xfrm>
        <a:prstGeom prst="rect">
          <a:avLst/>
        </a:prstGeom>
      </xdr:spPr>
    </xdr:pic>
    <xdr:clientData/>
  </xdr:twoCellAnchor>
  <xdr:twoCellAnchor>
    <xdr:from>
      <xdr:col>0</xdr:col>
      <xdr:colOff>251208</xdr:colOff>
      <xdr:row>17</xdr:row>
      <xdr:rowOff>198314</xdr:rowOff>
    </xdr:from>
    <xdr:to>
      <xdr:col>0</xdr:col>
      <xdr:colOff>1826845</xdr:colOff>
      <xdr:row>21</xdr:row>
      <xdr:rowOff>118562</xdr:rowOff>
    </xdr:to>
    <xdr:pic>
      <xdr:nvPicPr>
        <xdr:cNvPr id="12" name="Picture 11">
          <a:hlinkClick xmlns:r="http://schemas.openxmlformats.org/officeDocument/2006/relationships" r:id="rId14"/>
          <a:extLst>
            <a:ext uri="{FF2B5EF4-FFF2-40B4-BE49-F238E27FC236}">
              <a16:creationId xmlns:a16="http://schemas.microsoft.com/office/drawing/2014/main" id="{FD8E57DF-5AB7-A440-AA6E-BA34629C2F51}"/>
            </a:ext>
          </a:extLst>
        </xdr:cNvPr>
        <xdr:cNvPicPr>
          <a:picLocks noChangeAspect="1"/>
        </xdr:cNvPicPr>
      </xdr:nvPicPr>
      <xdr:blipFill>
        <a:blip xmlns:r="http://schemas.openxmlformats.org/officeDocument/2006/relationships" r:embed="rId15" cstate="print">
          <a:extLst>
            <a:ext uri="{BEBA8EAE-BF5A-486C-A8C5-ECC9F3942E4B}">
              <a14:imgProps xmlns:a14="http://schemas.microsoft.com/office/drawing/2010/main">
                <a14:imgLayer r:embed="rId16">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251208" y="4109914"/>
          <a:ext cx="1575637" cy="733048"/>
        </a:xfrm>
        <a:prstGeom prst="rect">
          <a:avLst/>
        </a:prstGeom>
      </xdr:spPr>
    </xdr:pic>
    <xdr:clientData/>
  </xdr:twoCellAnchor>
  <xdr:twoCellAnchor>
    <xdr:from>
      <xdr:col>0</xdr:col>
      <xdr:colOff>558800</xdr:colOff>
      <xdr:row>76</xdr:row>
      <xdr:rowOff>37666</xdr:rowOff>
    </xdr:from>
    <xdr:to>
      <xdr:col>0</xdr:col>
      <xdr:colOff>1473200</xdr:colOff>
      <xdr:row>80</xdr:row>
      <xdr:rowOff>133685</xdr:rowOff>
    </xdr:to>
    <xdr:pic>
      <xdr:nvPicPr>
        <xdr:cNvPr id="13" name="Graphic 12" descr="Database with solid fill">
          <a:hlinkClick xmlns:r="http://schemas.openxmlformats.org/officeDocument/2006/relationships" r:id="rId17"/>
          <a:extLst>
            <a:ext uri="{FF2B5EF4-FFF2-40B4-BE49-F238E27FC236}">
              <a16:creationId xmlns:a16="http://schemas.microsoft.com/office/drawing/2014/main" id="{BA8E865A-689E-BA41-9A7E-7163945B2658}"/>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558800" y="15938066"/>
          <a:ext cx="914400" cy="908819"/>
        </a:xfrm>
        <a:prstGeom prst="rect">
          <a:avLst/>
        </a:prstGeom>
      </xdr:spPr>
    </xdr:pic>
    <xdr:clientData/>
  </xdr:twoCellAnchor>
  <xdr:twoCellAnchor>
    <xdr:from>
      <xdr:col>2</xdr:col>
      <xdr:colOff>101600</xdr:colOff>
      <xdr:row>75</xdr:row>
      <xdr:rowOff>92797</xdr:rowOff>
    </xdr:from>
    <xdr:to>
      <xdr:col>15</xdr:col>
      <xdr:colOff>342900</xdr:colOff>
      <xdr:row>80</xdr:row>
      <xdr:rowOff>29298</xdr:rowOff>
    </xdr:to>
    <xdr:sp macro="" textlink="">
      <xdr:nvSpPr>
        <xdr:cNvPr id="14" name="TextBox 13">
          <a:extLst>
            <a:ext uri="{FF2B5EF4-FFF2-40B4-BE49-F238E27FC236}">
              <a16:creationId xmlns:a16="http://schemas.microsoft.com/office/drawing/2014/main" id="{B131A481-0FC2-DA49-BC76-D5854E464C93}"/>
            </a:ext>
          </a:extLst>
        </xdr:cNvPr>
        <xdr:cNvSpPr txBox="1"/>
      </xdr:nvSpPr>
      <xdr:spPr>
        <a:xfrm>
          <a:off x="2222500" y="15789997"/>
          <a:ext cx="10972800" cy="952501"/>
        </a:xfrm>
        <a:prstGeom prst="rect">
          <a:avLst/>
        </a:prstGeom>
        <a:solidFill>
          <a:schemeClr val="lt1"/>
        </a:solidFill>
        <a:ln w="9525" cmpd="sng">
          <a:solidFill>
            <a:srgbClr val="002654"/>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a:latin typeface="+mj-lt"/>
            </a:rPr>
            <a:t>Databases</a:t>
          </a:r>
          <a:r>
            <a:rPr lang="en-US" sz="1600" b="1" u="sng" baseline="0">
              <a:latin typeface="+mj-lt"/>
            </a:rPr>
            <a:t>&amp;Documentation</a:t>
          </a:r>
        </a:p>
        <a:p>
          <a:r>
            <a:rPr lang="en-US" sz="1100"/>
            <a:t>- </a:t>
          </a:r>
          <a:r>
            <a:rPr lang="en-US" sz="1100" b="0" i="0">
              <a:solidFill>
                <a:schemeClr val="dk1"/>
              </a:solidFill>
              <a:effectLst/>
              <a:latin typeface="+mn-lt"/>
              <a:ea typeface="+mn-ea"/>
              <a:cs typeface="+mn-cs"/>
            </a:rPr>
            <a:t>This table contains an overview of various databases and tools related to transportation projects in the Greater Nashville area and Tennessee. It includes information on project status, county, improvement type, and funding sources, as well as online tools for tracking project progress and visual dashboards for easy interpretation. These were the primary sources </a:t>
          </a:r>
          <a:r>
            <a:rPr lang="en-US" sz="1100" b="0" i="0" baseline="0">
              <a:solidFill>
                <a:schemeClr val="dk1"/>
              </a:solidFill>
              <a:effectLst/>
              <a:latin typeface="+mn-lt"/>
              <a:ea typeface="+mn-ea"/>
              <a:cs typeface="+mn-cs"/>
            </a:rPr>
            <a:t>used during this project.</a:t>
          </a:r>
          <a:endParaRPr lang="en-US" sz="1100"/>
        </a:p>
      </xdr:txBody>
    </xdr:sp>
    <xdr:clientData/>
  </xdr:twoCellAnchor>
  <xdr:oneCellAnchor>
    <xdr:from>
      <xdr:col>0</xdr:col>
      <xdr:colOff>546101</xdr:colOff>
      <xdr:row>84</xdr:row>
      <xdr:rowOff>3476</xdr:rowOff>
    </xdr:from>
    <xdr:ext cx="914400" cy="922217"/>
    <xdr:pic>
      <xdr:nvPicPr>
        <xdr:cNvPr id="15" name="Graphic 14" descr="Help with solid fill">
          <a:hlinkClick xmlns:r="http://schemas.openxmlformats.org/officeDocument/2006/relationships" r:id="rId20"/>
          <a:extLst>
            <a:ext uri="{FF2B5EF4-FFF2-40B4-BE49-F238E27FC236}">
              <a16:creationId xmlns:a16="http://schemas.microsoft.com/office/drawing/2014/main" id="{BB18FBD9-BECC-E54A-88F6-E5380291BAAA}"/>
            </a:ext>
          </a:extLst>
        </xdr:cNvPr>
        <xdr:cNvPicPr>
          <a:picLocks noChangeAspect="1"/>
        </xdr:cNvPicPr>
      </xdr:nvPicPr>
      <xdr:blipFill>
        <a:blip xmlns:r="http://schemas.openxmlformats.org/officeDocument/2006/relationships" r:embed="rId21">
          <a:extLst>
            <a:ext uri="{28A0092B-C50C-407E-A947-70E740481C1C}">
              <a14:useLocalDpi xmlns:a14="http://schemas.microsoft.com/office/drawing/2010/main" val="0"/>
            </a:ext>
            <a:ext uri="{96DAC541-7B7A-43D3-8B79-37D633B846F1}">
              <asvg:svgBlip xmlns:asvg="http://schemas.microsoft.com/office/drawing/2016/SVG/main" r:embed="rId22"/>
            </a:ext>
          </a:extLst>
        </a:blip>
        <a:stretch>
          <a:fillRect/>
        </a:stretch>
      </xdr:blipFill>
      <xdr:spPr>
        <a:xfrm>
          <a:off x="546101" y="17685784"/>
          <a:ext cx="914400" cy="922217"/>
        </a:xfrm>
        <a:prstGeom prst="rect">
          <a:avLst/>
        </a:prstGeom>
      </xdr:spPr>
    </xdr:pic>
    <xdr:clientData/>
  </xdr:oneCellAnchor>
  <xdr:twoCellAnchor>
    <xdr:from>
      <xdr:col>2</xdr:col>
      <xdr:colOff>101600</xdr:colOff>
      <xdr:row>0</xdr:row>
      <xdr:rowOff>25400</xdr:rowOff>
    </xdr:from>
    <xdr:to>
      <xdr:col>15</xdr:col>
      <xdr:colOff>342900</xdr:colOff>
      <xdr:row>1</xdr:row>
      <xdr:rowOff>165100</xdr:rowOff>
    </xdr:to>
    <xdr:sp macro="" textlink="">
      <xdr:nvSpPr>
        <xdr:cNvPr id="16" name="TextBox 15">
          <a:extLst>
            <a:ext uri="{FF2B5EF4-FFF2-40B4-BE49-F238E27FC236}">
              <a16:creationId xmlns:a16="http://schemas.microsoft.com/office/drawing/2014/main" id="{F32E51E9-74F6-264C-BD9F-5A23E9C439EB}"/>
            </a:ext>
          </a:extLst>
        </xdr:cNvPr>
        <xdr:cNvSpPr txBox="1"/>
      </xdr:nvSpPr>
      <xdr:spPr>
        <a:xfrm>
          <a:off x="2222500" y="25400"/>
          <a:ext cx="10972800" cy="622300"/>
        </a:xfrm>
        <a:prstGeom prst="rect">
          <a:avLst/>
        </a:prstGeom>
        <a:solidFill>
          <a:schemeClr val="lt1"/>
        </a:solidFill>
        <a:ln w="9525" cmpd="sng">
          <a:solidFill>
            <a:srgbClr val="BD9224"/>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600" b="1" u="none">
              <a:latin typeface="+mj-lt"/>
            </a:rPr>
            <a:t>Welcome to FSEP's Community Development &amp; Infrastructure</a:t>
          </a:r>
          <a:r>
            <a:rPr lang="en-US" sz="1600" b="1" u="none" baseline="0">
              <a:latin typeface="+mj-lt"/>
            </a:rPr>
            <a:t> - </a:t>
          </a:r>
          <a:r>
            <a:rPr lang="en-US" sz="1600" b="1" u="none">
              <a:latin typeface="+mj-lt"/>
            </a:rPr>
            <a:t>Transportation Workbook! An outline</a:t>
          </a:r>
          <a:r>
            <a:rPr lang="en-US" sz="1600" b="1" u="none" baseline="0">
              <a:latin typeface="+mj-lt"/>
            </a:rPr>
            <a:t> of the workbook's contents can be found below and please use the icons in the leftside panel to help navigate through the data.</a:t>
          </a:r>
          <a:endParaRPr lang="en-US" sz="1600" b="1" u="none">
            <a:latin typeface="+mj-lt"/>
          </a:endParaRPr>
        </a:p>
      </xdr:txBody>
    </xdr:sp>
    <xdr:clientData/>
  </xdr:twoCellAnchor>
  <xdr:twoCellAnchor>
    <xdr:from>
      <xdr:col>2</xdr:col>
      <xdr:colOff>97693</xdr:colOff>
      <xdr:row>23</xdr:row>
      <xdr:rowOff>86945</xdr:rowOff>
    </xdr:from>
    <xdr:to>
      <xdr:col>15</xdr:col>
      <xdr:colOff>338993</xdr:colOff>
      <xdr:row>27</xdr:row>
      <xdr:rowOff>194407</xdr:rowOff>
    </xdr:to>
    <xdr:sp macro="" textlink="">
      <xdr:nvSpPr>
        <xdr:cNvPr id="20" name="TextBox 19">
          <a:extLst>
            <a:ext uri="{FF2B5EF4-FFF2-40B4-BE49-F238E27FC236}">
              <a16:creationId xmlns:a16="http://schemas.microsoft.com/office/drawing/2014/main" id="{8A96D984-AEAF-1C48-96C3-030D229CAEE4}"/>
            </a:ext>
          </a:extLst>
        </xdr:cNvPr>
        <xdr:cNvSpPr txBox="1"/>
      </xdr:nvSpPr>
      <xdr:spPr>
        <a:xfrm>
          <a:off x="2218593" y="5217745"/>
          <a:ext cx="10972800" cy="920262"/>
        </a:xfrm>
        <a:prstGeom prst="rect">
          <a:avLst/>
        </a:prstGeom>
        <a:solidFill>
          <a:schemeClr val="lt1"/>
        </a:solidFill>
        <a:ln w="9525" cmpd="sng">
          <a:solidFill>
            <a:srgbClr val="002654"/>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u="sng">
              <a:latin typeface="+mj-lt"/>
            </a:rPr>
            <a:t>TDOT 3yr</a:t>
          </a:r>
          <a:r>
            <a:rPr lang="en-US" sz="1600" b="1" u="sng" baseline="0">
              <a:latin typeface="+mj-lt"/>
            </a:rPr>
            <a:t> TIP for Fiscal Years '23-'26</a:t>
          </a:r>
          <a:endParaRPr lang="en-US" sz="1600" b="1" u="sng">
            <a:latin typeface="+mj-lt"/>
          </a:endParaRPr>
        </a:p>
        <a:p>
          <a:r>
            <a:rPr lang="en-US" sz="1100"/>
            <a:t>- </a:t>
          </a:r>
          <a:r>
            <a:rPr lang="en-US" sz="1100" b="0" i="0">
              <a:solidFill>
                <a:schemeClr val="dk1"/>
              </a:solidFill>
              <a:effectLst/>
              <a:latin typeface="+mn-lt"/>
              <a:ea typeface="+mn-ea"/>
              <a:cs typeface="+mn-cs"/>
            </a:rPr>
            <a:t>Sumner County</a:t>
          </a:r>
          <a:r>
            <a:rPr lang="en-US" sz="1100" b="0" i="0" baseline="0">
              <a:solidFill>
                <a:schemeClr val="dk1"/>
              </a:solidFill>
              <a:effectLst/>
              <a:latin typeface="+mn-lt"/>
              <a:ea typeface="+mn-ea"/>
              <a:cs typeface="+mn-cs"/>
            </a:rPr>
            <a:t> impacted projects from the Govenor's annual release of the TDOT 3yr TIP. This information shows the fiscal year '24-'26, and the fiscal year '23-'25 TIP. Hyperlinks are also provided that route directly to the official press releases. </a:t>
          </a:r>
          <a:endParaRPr lang="en-US" sz="1100"/>
        </a:p>
      </xdr:txBody>
    </xdr:sp>
    <xdr:clientData/>
  </xdr:twoCellAnchor>
  <xdr:twoCellAnchor editAs="oneCell">
    <xdr:from>
      <xdr:col>0</xdr:col>
      <xdr:colOff>654539</xdr:colOff>
      <xdr:row>23</xdr:row>
      <xdr:rowOff>185614</xdr:rowOff>
    </xdr:from>
    <xdr:to>
      <xdr:col>0</xdr:col>
      <xdr:colOff>1447180</xdr:colOff>
      <xdr:row>28</xdr:row>
      <xdr:rowOff>185616</xdr:rowOff>
    </xdr:to>
    <xdr:pic>
      <xdr:nvPicPr>
        <xdr:cNvPr id="22" name="Picture 21">
          <a:hlinkClick xmlns:r="http://schemas.openxmlformats.org/officeDocument/2006/relationships" r:id="rId23"/>
          <a:extLst>
            <a:ext uri="{FF2B5EF4-FFF2-40B4-BE49-F238E27FC236}">
              <a16:creationId xmlns:a16="http://schemas.microsoft.com/office/drawing/2014/main" id="{E5615BE4-304C-BF6F-AB0C-659EA129D3C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tretch>
          <a:fillRect/>
        </a:stretch>
      </xdr:blipFill>
      <xdr:spPr>
        <a:xfrm>
          <a:off x="654539" y="5353537"/>
          <a:ext cx="792641" cy="1025771"/>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0593780D-1939-7043-89E9-77473800AF8D}">
    <nsvFilter filterId="{EB0F5C32-9FC2-41CE-A243-AD750E13EAE4}" ref="A2:BA6" tableId="12">
      <sortRules>
        <sortRule colId="3" id="{F9321929-1ECF-4296-9CF7-4DD8E30CF7AA}">
          <sortCondition descending="1" ref="D2:D6"/>
        </sortRule>
        <sortRule colId="1" id="{8C01F084-6F33-4D4B-A80A-260C1C7CEFA9}">
          <sortCondition ref="B2:B6"/>
        </sortRule>
      </sortRules>
    </nsvFilter>
    <nsvFilter filterId="{80C46BEF-AAB8-40BA-A3AD-513277A34713}" ref="A9:F17" tableId="13"/>
    <nsvFilter filterId="{5AE79628-E3E0-4C42-A0B6-A4865E18695D}" ref="A22:S30" tableId="14"/>
  </namedSheetView>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B6F5462B-531C-9646-ABD9-B8AE7D26212F}">
    <nsvFilter filterId="{3B316C94-5020-4C99-B423-99840B1D9A60}" ref="A2:BW14" tableId="5"/>
  </namedSheetView>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C1260846-75BE-5644-82D9-7C529CAA0031}">
    <nsvFilter filterId="{8F6685E4-04FF-1447-96F4-C4C211176834}" ref="A2:Q4" tableId="6"/>
  </namedSheetView>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06E6AAE9-A2E9-4A48-87AF-9ECA7179788E}">
    <nsvFilter filterId="{520B9DA2-DD0D-E244-B4B8-EF323EDC018E}" ref="A1:F35" tableId="9"/>
  </namedSheetView>
</namedSheetViews>
</file>

<file path=xl/persons/person.xml><?xml version="1.0" encoding="utf-8"?>
<personList xmlns="http://schemas.microsoft.com/office/spreadsheetml/2018/threadedcomments" xmlns:x="http://schemas.openxmlformats.org/spreadsheetml/2006/main">
  <person displayName="Nathan Johnston" id="{8D91606A-DAC7-8E4A-9664-A6A8ADF6436B}" userId="S::ncj0015_auburn.edu#ext#@forwardsumner.onmicrosoft.com::18466e3e-5bde-4277-8e72-e20cb6be56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1AB22B4-B7F4-2A4B-9B3B-1528947B966A}" name="Table21" displayName="Table21" ref="A2:BA6" totalsRowShown="0" headerRowDxfId="234" dataDxfId="232" headerRowBorderDxfId="233" tableBorderDxfId="231" totalsRowBorderDxfId="230">
  <autoFilter ref="A2:BA6" xr:uid="{EB0F5C32-9FC2-41CE-A243-AD750E13EAE4}"/>
  <sortState xmlns:xlrd2="http://schemas.microsoft.com/office/spreadsheetml/2017/richdata2" ref="A3:BA6">
    <sortCondition descending="1" ref="D3:D6"/>
    <sortCondition ref="B3:B6"/>
  </sortState>
  <tableColumns count="53">
    <tableColumn id="1" xr3:uid="{3968B876-D650-4BFD-B3D5-2A442B3EF259}" name="Lead Agency" dataDxfId="229"/>
    <tableColumn id="2" xr3:uid="{8C01F084-6F33-4D4B-A80A-260C1C7CEFA9}" name="Project Name" dataDxfId="228"/>
    <tableColumn id="3" xr3:uid="{460FB266-2E13-4D3F-BE86-BEBEF08FBFCA}" name="County" dataDxfId="227"/>
    <tableColumn id="4" xr3:uid="{F9321929-1ECF-4296-9CF7-4DD8E30CF7AA}" name="Degrees of Concern" dataDxfId="226">
      <calculatedColumnFormula>SUBTOTAL(9,AI3:AK3)</calculatedColumnFormula>
    </tableColumn>
    <tableColumn id="5" xr3:uid="{23F1689E-610D-420D-9469-B735B19C6A17}" name="Years Programmed" dataDxfId="225"/>
    <tableColumn id="6" xr3:uid="{F40D6B72-E045-45A9-890F-6FCF57289B4D}" name="Development _x000a_Duration" dataDxfId="224">
      <calculatedColumnFormula>BA3</calculatedColumnFormula>
    </tableColumn>
    <tableColumn id="7" xr3:uid="{B1DE974C-346E-42EE-9A1E-21FDAECA0811}" name="Inactivity _x000a_Duration" dataDxfId="223"/>
    <tableColumn id="8" xr3:uid="{F9ACA61D-5CB5-418E-8B43-CFDE3C450D62}" name="Improvement Type" dataDxfId="222"/>
    <tableColumn id="9" xr3:uid="{EACE0ED2-420D-45AB-99B1-E1ECC1A281AF}" name="MPO TIP #" dataDxfId="221"/>
    <tableColumn id="10" xr3:uid="{5CF15BE5-5F55-4C39-A996-E5DD6E770193}" name="TDOT PIN #" dataDxfId="220"/>
    <tableColumn id="11" xr3:uid="{C4DD8655-E919-4EDF-8F5C-6FF259AC0F29}" name="PINI #" dataDxfId="219"/>
    <tableColumn id="12" xr3:uid="{E8EA4A56-2FED-492E-8B79-9ED6E388D478}" name="Year Entered TIP" dataDxfId="218"/>
    <tableColumn id="13" xr3:uid="{B5D8C33F-C45D-48F8-A492-017E891CB0D2}" name="Estimated Total Cost" dataDxfId="217"/>
    <tableColumn id="14" xr3:uid="{4D91C8CC-43F8-495F-965F-D0B133E7E371}" name="Programmed Construction Year" dataDxfId="216"/>
    <tableColumn id="15" xr3:uid="{1A3299A9-BF49-4E0C-B3E5-35C783C2A72D}" name="Active/Current Phase of Development" dataDxfId="215"/>
    <tableColumn id="16" xr3:uid="{74A5473E-2AF0-4D6C-AA8B-A3594AFEA5FB}" name="Phases of Work in TIP" dataDxfId="214"/>
    <tableColumn id="17" xr3:uid="{DE7AB363-11A4-4AE2-B9F3-0AC73E3DA09D}" name="Prior Obligations" dataDxfId="213"/>
    <tableColumn id="18" xr3:uid="{B7D2E35D-A80A-4F3E-A36B-738BDEAA9B2E}" name="TIP Database Links" dataDxfId="212" dataCellStyle="Hyperlink"/>
    <tableColumn id="19" xr3:uid="{6B1C2AF1-FC43-4C45-9B27-FF1AD05A3640}" name="Total Amount Programmed in FYs 2020-23 TIP" dataDxfId="211"/>
    <tableColumn id="20" xr3:uid="{AABC6E88-9457-45B1-85A8-18EBAE02DEE1}" name="Federal Amount Programmed in FYs 2020-23 TIP" dataDxfId="210"/>
    <tableColumn id="21" xr3:uid="{0ABBFE84-E050-4D98-ABA3-58E4C0DD20C0}" name="FYs 2020-23 TIP Obligated" dataDxfId="209"/>
    <tableColumn id="22" xr3:uid="{671248EF-2001-4573-831F-15DE210EC134}" name="Remaining Obligations" dataDxfId="208">
      <calculatedColumnFormula>SUM(T3-U3)</calculatedColumnFormula>
    </tableColumn>
    <tableColumn id="23" xr3:uid="{B9F123A3-6D78-4BE1-B9D2-09ABD7BFDB3F}" name="Remaining Local Match" dataDxfId="207"/>
    <tableColumn id="24" xr3:uid="{9DD61E4D-5CC8-4B7E-B613-5BAECD88B5B1}" name="Percent of Total Cost in TIP" dataDxfId="206">
      <calculatedColumnFormula>SUM(S3/M3)</calculatedColumnFormula>
    </tableColumn>
    <tableColumn id="25" xr3:uid="{BC972588-F676-49BF-A09A-8DBF5FC6B045}" name="Federal Share of Programmed Funds" dataDxfId="205">
      <calculatedColumnFormula>SUM(T3/M3)</calculatedColumnFormula>
    </tableColumn>
    <tableColumn id="26" xr3:uid="{883876E2-0DD9-427C-98A8-79ED99B75110}" name="Percent of TIP Amount Obligated" dataDxfId="204">
      <calculatedColumnFormula>SUM(U3/T3)</calculatedColumnFormula>
    </tableColumn>
    <tableColumn id="27" xr3:uid="{BD0948E2-CBC7-4175-A015-750E419B2290}" name="Policy #8 _x000a_(Match Past Due)" dataDxfId="203"/>
    <tableColumn id="28" xr3:uid="{0AB2AF19-BA3B-4DF6-B19E-C050105F34E6}" name="Policy #10 (Obligation Past Due)" dataDxfId="202"/>
    <tableColumn id="29" xr3:uid="{11910A19-3930-408C-BD2A-16B50DCC47AA}" name="Phases of Work2" dataDxfId="201"/>
    <tableColumn id="30" xr3:uid="{338FEC3D-AAC8-478A-8D54-E74EA92195B5}" name="PE-N" dataDxfId="200"/>
    <tableColumn id="31" xr3:uid="{D9B062F2-572E-4CF6-993D-5206E2623480}" name="PE-D" dataDxfId="199"/>
    <tableColumn id="32" xr3:uid="{A13A8232-702A-47B0-AE5F-60065A958A25}" name="ROW" dataDxfId="198"/>
    <tableColumn id="33" xr3:uid="{406245EF-EEC8-4B6A-9618-4E7AA788E74B}" name="CONST" dataDxfId="197"/>
    <tableColumn id="34" xr3:uid="{582512D3-1880-4432-876A-CE0322DF8D46}" name="Funding Type" dataDxfId="196"/>
    <tableColumn id="35" xr3:uid="{94CB36C1-3ECE-4F65-A03A-6AEFFD517AB9}" name="Inactivity" dataDxfId="195"/>
    <tableColumn id="36" xr3:uid="{19DEFEAD-C20E-4417-AF2B-64CF7F8E0135}" name="Years Programmed2" dataDxfId="194"/>
    <tableColumn id="37" xr3:uid="{3EA89495-79AB-4091-A76B-3DEFA4ACF172}" name="Obligation Past Due" dataDxfId="193"/>
    <tableColumn id="38" xr3:uid="{33E1AFE1-80BC-4E0D-AD89-6B0C7FEB010E}" name="Assurance of Match" dataDxfId="192"/>
    <tableColumn id="39" xr3:uid="{602F418E-84FB-4BB5-9ADA-0E9CFAEDE5AE}" name="Analyze" dataDxfId="191"/>
    <tableColumn id="40" xr3:uid="{63CFE827-455E-45DE-9585-E061616ED5D0}" name="Program Type" dataDxfId="190"/>
    <tableColumn id="41" xr3:uid="{2559DBBF-A492-4E48-9BFF-9E43C013FD67}" name="TIP START"/>
    <tableColumn id="42" xr3:uid="{53BAA045-350C-409B-95CF-8F0DF08F40D0}" name="NTP_x000a_NEPA"/>
    <tableColumn id="43" xr3:uid="{4E6A0A6C-6F9C-44F8-8ADC-351CAF5966D7}" name="NEPA Approved" dataDxfId="189"/>
    <tableColumn id="44" xr3:uid="{EE68DC6E-78EF-4F22-A89E-D031BEFD68C2}" name="NTP _x000a_Design"/>
    <tableColumn id="45" xr3:uid="{C34051A3-9E11-4C16-BB89-9BC75AED6655}" name="NTP_x000a_ROW" dataDxfId="188"/>
    <tableColumn id="46" xr3:uid="{75801B64-27A2-4A1D-A841-63A6CE987F81}" name="NTP CONST" dataDxfId="187"/>
    <tableColumn id="47" xr3:uid="{677A7002-C3BA-4515-8FEF-1A5E2B7E54EF}" name="COMPLETE" dataDxfId="186"/>
    <tableColumn id="48" xr3:uid="{9A52F13A-5CF6-463A-95B5-9B7FD817A034}" name="Pre NEPA" dataDxfId="185">
      <calculatedColumnFormula>(AP3-AO3)/365</calculatedColumnFormula>
    </tableColumn>
    <tableColumn id="49" xr3:uid="{879628AD-88E2-44D0-ADFF-291E2EBA4143}" name="NEPA" dataDxfId="184"/>
    <tableColumn id="50" xr3:uid="{23CDFC9E-E17E-4F55-ABE7-54A7998C905E}" name="Design" dataDxfId="183"/>
    <tableColumn id="51" xr3:uid="{308B2BD0-7074-4BF4-877C-5BB4EE030CC0}" name="ROW3" dataDxfId="182"/>
    <tableColumn id="52" xr3:uid="{9B98B7E6-5A00-40F0-B558-A76BCC0662A4}" name="Construction" dataDxfId="181"/>
    <tableColumn id="53" xr3:uid="{5DCFDEB5-FABD-49D0-ADF2-4328B9C479C7}" name="Total Years" dataDxfId="180">
      <calculatedColumnFormula>SUM(AV3:AZ3)</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21F1BB4-75C2-1545-A1DF-B6875116440A}" name="SponsorOrganizationsTable" displayName="SponsorOrganizationsTable" ref="A1:J40" totalsRowShown="0" headerRowDxfId="7">
  <autoFilter ref="A1:J40" xr:uid="{8F1D640D-5D38-714A-B5D3-27FA40BD72CF}">
    <filterColumn colId="0">
      <filters>
        <filter val="Gallatin"/>
        <filter val="Goodlettsville"/>
        <filter val="Hendersonville"/>
        <filter val="Portland"/>
        <filter val="Sumner County"/>
        <filter val="TDOT"/>
        <filter val="White House"/>
      </filters>
    </filterColumn>
  </autoFilter>
  <tableColumns count="10">
    <tableColumn id="1" xr3:uid="{8606B19F-2B9D-1D4F-ADAC-EA11B7095DD5}" name="Organization Name"/>
    <tableColumn id="2" xr3:uid="{0202CF23-0461-7E41-BF23-FE2C4D1BB450}" name="Organization Type"/>
    <tableColumn id="3" xr3:uid="{EA000E02-6C67-204B-AC6E-CD930AD5F396}" name="Primary Contact Name"/>
    <tableColumn id="4" xr3:uid="{DE724195-E0BE-1E44-8391-BA6F403EB9BF}" name="Primary Contact Name: Title"/>
    <tableColumn id="5" xr3:uid="{8C648EF9-2F43-7A4A-BFCF-7B650C5EBC5D}" name="Primary Contact Name: First"/>
    <tableColumn id="6" xr3:uid="{2176CD57-94E0-D240-8FED-04C0182DD0A3}" name="Primary Contact Name: Middle"/>
    <tableColumn id="7" xr3:uid="{2D1364F4-0F3E-6341-84C3-01E936DF9E0B}" name="Primary Contact Name: Last"/>
    <tableColumn id="8" xr3:uid="{71214C2D-C338-524A-B787-632AF3B19818}" name="Primary Contact Email"/>
    <tableColumn id="9" xr3:uid="{D7FFD04A-3E36-EC42-8184-D40114385463}" name="Primary Contact Phone"/>
    <tableColumn id="10" xr3:uid="{A8CD1D2C-3598-B14A-966B-47C92CC33012}" name="Associated TIP Projects" dataDxfId="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052BD9C-777D-E344-A029-3F44AF25D295}" name="Table406" displayName="Table406" ref="A1:C6" totalsRowShown="0" headerRowDxfId="5" headerRowBorderDxfId="4" tableBorderDxfId="3">
  <autoFilter ref="A1:C6" xr:uid="{EA0D603D-0A1F-AC40-9109-5C61CC534E4D}"/>
  <tableColumns count="3">
    <tableColumn id="1" xr3:uid="{E32EDD38-1F30-4941-BD5A-FE5BF2535F56}" name="Name " dataDxfId="2"/>
    <tableColumn id="2" xr3:uid="{86C9D162-7B02-874F-A2FF-D72B5A989481}" name="Description" dataDxfId="1"/>
    <tableColumn id="3" xr3:uid="{61FBAA9F-34BF-9949-9E8F-82A68AC1186C}" name="URL " dataDxfId="0" dataCellStyle="Hyperlink"/>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EC4EB73-AEF4-9D49-86DE-AC93CD5AF91A}" name="Table34" displayName="Table34" ref="A9:F17" totalsRowShown="0" headerRowDxfId="179" dataDxfId="177" headerRowBorderDxfId="178" tableBorderDxfId="176" totalsRowBorderDxfId="175" headerRowCellStyle="Hyperlink">
  <autoFilter ref="A9:F17" xr:uid="{80C46BEF-AAB8-40BA-A3AD-513277A34713}"/>
  <tableColumns count="6">
    <tableColumn id="1" xr3:uid="{E170D221-DC9B-4593-9931-CCE139C69F5D}" name="TIP ID#" dataDxfId="174" dataCellStyle="Hyperlink"/>
    <tableColumn id="2" xr3:uid="{416A4993-C8B0-4EBC-ACCE-BB51FB0B844D}" name="Project Name" dataDxfId="173"/>
    <tableColumn id="3" xr3:uid="{F691C25A-5805-4C17-B20F-506BE8BF57EE}" name="Improvement" dataDxfId="172"/>
    <tableColumn id="4" xr3:uid="{A08C293A-928A-46C0-9FB6-B4A600CC0944}" name="Location" dataDxfId="171"/>
    <tableColumn id="5" xr3:uid="{96F9AC45-C285-47B2-A39A-1E876991F856}" name="Lead Agency" dataDxfId="170"/>
    <tableColumn id="6" xr3:uid="{2438BE10-B46A-42FC-AE23-0D95767B835D}" name="Total Cost" dataDxfId="16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56B6260-7778-7141-AC35-334B34A77094}" name="Table37" displayName="Table37" ref="A22:S30" totalsRowShown="0" headerRowBorderDxfId="168" tableBorderDxfId="167">
  <autoFilter ref="A22:S30" xr:uid="{5AE79628-E3E0-4C42-A0B6-A4865E18695D}"/>
  <tableColumns count="19">
    <tableColumn id="1" xr3:uid="{12CB77F6-405F-43C6-9C72-906644DF69EC}" name="APP ID" dataDxfId="166" dataCellStyle="Normal_Roadway_060710"/>
    <tableColumn id="2" xr3:uid="{EA1DABF8-D6F5-4381-9630-66B0C4ADA7A5}" name="PROJECT NAME" dataDxfId="165" dataCellStyle="Normal_Roadway_060710"/>
    <tableColumn id="3" xr3:uid="{53811C1A-69E4-4287-B306-F9AB31C7740B}" name="IMPROVEMENT TYPE" dataDxfId="164" dataCellStyle="Normal_Roadway_060710"/>
    <tableColumn id="4" xr3:uid="{B15E06CE-5C54-43CC-BF8B-0272154D5DBA}" name="APPLICANT" dataDxfId="163" dataCellStyle="Normal_Roadway_060710"/>
    <tableColumn id="5" xr3:uid="{F4808E8E-E46D-4F77-97FF-D7517740BB69}" name="COUNTY" dataDxfId="162" dataCellStyle="Normal_Roadway_060710"/>
    <tableColumn id="6" xr3:uid="{731234B3-AA7B-445B-ABA0-BF3D445EE64A}" name="RTP ID" dataDxfId="161" dataCellStyle="Normal_Roadway_060710"/>
    <tableColumn id="7" xr3:uid="{4020C2D6-9017-4A25-921F-BB2161F2FBF7}" name="TIP#" dataDxfId="160" dataCellStyle="Normal_Roadway_060710"/>
    <tableColumn id="8" xr3:uid="{0A0CC62B-1C4A-4C84-9A5F-BC4F85E484FA}" name="COST_x000a_(2020)" dataDxfId="159"/>
    <tableColumn id="9" xr3:uid="{BE1EB3CF-B6B0-43D0-BBFE-7C1E3FCF9D90}" name="DESIRED_x000a_HORIZON" dataDxfId="158" dataCellStyle="Normal_Roadway_060710"/>
    <tableColumn id="10" xr3:uid="{53851790-FDD5-4346-A428-E4D1B90947FB}" name="SOGR_x000a_(20 MAX)" dataDxfId="157" dataCellStyle="Normal_Roadway_060710"/>
    <tableColumn id="11" xr3:uid="{0ADD96BF-8FC1-44C6-9E40-1AEBADF03471}" name="SFTY_x000a_(30 MAX)" dataDxfId="156" dataCellStyle="Normal_Roadway_060710"/>
    <tableColumn id="12" xr3:uid="{EA454684-1B91-4A6B-B65C-DAA26EE8A95F}" name="CONG_x000a_(15 MAX)" dataDxfId="155" dataCellStyle="Normal_Roadway_060710"/>
    <tableColumn id="13" xr3:uid="{10CFCDB4-3A0C-4EF4-A205-57BD74A31630}" name="ECON_x000a_(15 MAX)" dataDxfId="154" dataCellStyle="Normal_Roadway_060710"/>
    <tableColumn id="14" xr3:uid="{C80702AB-3BB1-4D3C-B3CD-910BE48529EE}" name="ENVT_x000a_(10 MAX)" dataDxfId="153" dataCellStyle="Normal_Roadway_060710"/>
    <tableColumn id="15" xr3:uid="{F6B1DA11-8E51-4C56-8B9A-9810773764BE}" name="ALGN_x000a_(10 MAX)" dataDxfId="152" dataCellStyle="Normal_Roadway_060710"/>
    <tableColumn id="16" xr3:uid="{F4B651D3-5141-4C4A-93CE-5BEE5715709C}" name="TOTAL_x000a_(100 MAX)" dataDxfId="151" dataCellStyle="Normal_Roadway_060710"/>
    <tableColumn id="17" xr3:uid="{71ACF736-600A-4176-B6AC-45C79F488745}" name="RANK" dataDxfId="150" dataCellStyle="Normal_Roadway_060710"/>
    <tableColumn id="18" xr3:uid="{A3DB9465-C47F-44BD-8A87-AF39B673CC4D}" name="TIER" dataDxfId="149" dataCellStyle="Normal_Roadway_060710"/>
    <tableColumn id="19" xr3:uid="{A9422C32-AEC9-4243-8EE1-07A7CD104344}" name="LOCAL"/>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D0F2704-57CF-6A4D-8411-88B80EC3D599}" name="Table45" displayName="Table45" ref="A34:P42" totalsRowShown="0" dataDxfId="148" tableBorderDxfId="147">
  <autoFilter ref="A34:P42" xr:uid="{3CC70125-6831-744B-8D27-DABA7F689B19}"/>
  <tableColumns count="16">
    <tableColumn id="1" xr3:uid="{852066E3-31CC-7647-AC9A-134DC2CFEC67}" name="ID" dataDxfId="146"/>
    <tableColumn id="2" xr3:uid="{98AD6833-C255-9443-A62C-732FD8383AC1}" name="Applicant" dataDxfId="145"/>
    <tableColumn id="3" xr3:uid="{801EDFEC-DE54-444B-B2AD-AEB6CC67107F}" name="County" dataDxfId="144"/>
    <tableColumn id="4" xr3:uid="{1C046BC4-D691-0544-86FB-4EB713EFD98C}" name="Proposal" dataDxfId="143"/>
    <tableColumn id="5" xr3:uid="{4C0BB2DA-6347-AF4E-A685-D55E55B1564A}" name="Project Name" dataDxfId="142"/>
    <tableColumn id="6" xr3:uid="{CFFDE1B5-3D37-2F46-8788-ED42E04EC95D}" name="Score" dataDxfId="141"/>
    <tableColumn id="7" xr3:uid="{D713C66B-2D8E-DC42-A06F-8161C54D4AD0}" name="RANK" dataDxfId="140"/>
    <tableColumn id="8" xr3:uid="{86B64809-287F-BB41-9E7C-8BF89D0E9AD7}" name="TIER" dataDxfId="139"/>
    <tableColumn id="9" xr3:uid="{E1318D4C-9A88-3C4A-9A90-EDC5F9651641}" name="SOGR" dataDxfId="138"/>
    <tableColumn id="10" xr3:uid="{729A7DF0-9BA0-CC4F-AABE-7E901A3EE500}" name="SFTY" dataDxfId="137"/>
    <tableColumn id="11" xr3:uid="{4E274960-22B4-AB45-BE47-7FA8F33AA86D}" name="CONG" dataDxfId="136"/>
    <tableColumn id="12" xr3:uid="{32BAF9D0-2B60-334A-8530-F171BD02007F}" name="ECON" dataDxfId="135"/>
    <tableColumn id="13" xr3:uid="{6AD18B27-58B8-224E-BF26-78719C72D470}" name="ENVT" dataDxfId="134"/>
    <tableColumn id="14" xr3:uid="{2F2626A4-BB7A-6840-B9F1-8A381ADC3C9E}" name="ALGN" dataDxfId="133"/>
    <tableColumn id="15" xr3:uid="{4FADDE91-867D-CB45-A93E-41309E578037}" name="TIP ID" dataDxfId="132"/>
    <tableColumn id="16" xr3:uid="{D6E2D3C9-F411-9640-82FA-2DEC73731C90}" name="Est. $$_x000a_(Millions)" dataDxfId="13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0E6483D-0773-FE4C-B2DE-4934BB5422A2}" name="Table2312" displayName="Table2312" ref="A2:BW14" totalsRowShown="0" headerRowDxfId="124" dataDxfId="123" tableBorderDxfId="122">
  <autoFilter ref="A2:BW14" xr:uid="{3B316C94-5020-4C99-B423-99840B1D9A60}"/>
  <tableColumns count="75">
    <tableColumn id="1" xr3:uid="{74B5E117-AFD2-2048-8199-5BA7F9B82D7D}" name="Project Name" dataDxfId="121"/>
    <tableColumn id="2" xr3:uid="{6656752A-79EA-8049-A786-8EB176D64BA0}" name="ID" dataDxfId="120"/>
    <tableColumn id="3" xr3:uid="{3B4CCAAC-1D87-3147-9BF6-E0F0895AF818}" name="TIP ID" dataDxfId="119"/>
    <tableColumn id="4" xr3:uid="{793BF033-CEBE-1549-A13B-93408922CA46}" name="APPLICANT" dataDxfId="118"/>
    <tableColumn id="5" xr3:uid="{9E162A2B-B1C4-AF46-9B8A-BA524801FCD0}" name="COUNTY" dataDxfId="117"/>
    <tableColumn id="6" xr3:uid="{15326E3B-F282-8B4F-A3C4-53E285DBEAA8}" name="PROPOSAL-TYPE" dataDxfId="116"/>
    <tableColumn id="7" xr3:uid="{ED0EED64-87B4-D243-8F7E-C8E6D8312F09}" name="  COST_x000a_ESTIMATE " dataDxfId="115"/>
    <tableColumn id="8" xr3:uid="{1DB3851B-0CB8-ED43-A750-2AF0A6A20D56}" name="SCORE" dataDxfId="114"/>
    <tableColumn id="9" xr3:uid="{1B5BB44A-1839-2B44-8A68-31ADCA499598}" name="HORIZON" dataDxfId="113"/>
    <tableColumn id="10" xr3:uid="{CC6DA2C3-0A30-8A48-BBE5-17B74F0171AE}" name="_x000a_GRANT" dataDxfId="112"/>
    <tableColumn id="11" xr3:uid="{C795120D-38C8-764E-94DE-1F293E4D901D}" name="2025" dataDxfId="111"/>
    <tableColumn id="12" xr3:uid="{90619C0F-F614-F44A-ACD6-9970630D97F6}" name="TIP URL" dataDxfId="110" dataCellStyle="Hyperlink"/>
    <tableColumn id="13" xr3:uid="{DB53D6D5-65E5-9F41-9654-4F520F411950}" name="Termini" dataDxfId="109"/>
    <tableColumn id="14" xr3:uid="{AEEF9215-22C3-6448-821E-5C449BF61437}" name="Length " dataDxfId="108"/>
    <tableColumn id="15" xr3:uid="{DC205E34-D6B9-D74C-9E9D-C82920BB2F9B}" name="Existing Lanes " dataDxfId="107"/>
    <tableColumn id="16" xr3:uid="{E7C78AE5-EBC0-FB4D-A2FC-A8E6F45C7062}" name="Future Lanes" dataDxfId="106"/>
    <tableColumn id="17" xr3:uid="{7F3A9E24-C477-2244-8717-FA316545A1A0}" name="Status " dataDxfId="105"/>
    <tableColumn id="18" xr3:uid="{7287D7A7-F94F-3440-9F3A-B42459630856}" name=" Award " dataDxfId="104"/>
    <tableColumn id="19" xr3:uid="{3CE4E4D1-7EBA-BF4F-8ED3-FD261C3921DE}" name="Improve Act" dataDxfId="103"/>
    <tableColumn id="20" xr3:uid="{529E6A11-E034-2C4B-BB97-EBAEA06C3C97}" name="Amendments" dataDxfId="102"/>
    <tableColumn id="21" xr3:uid="{C0B5C659-255B-1C4B-BE16-332937609235}" name="Administrative Modificantions" dataDxfId="101"/>
    <tableColumn id="22" xr3:uid="{37075AEC-B44B-C54D-ABAF-9A8C3A51AC8A}" name="Recent Notes on Projects" dataDxfId="100"/>
    <tableColumn id="23" xr3:uid="{87C2F197-E781-0542-95DE-337357E89810}" name="Lead Agency" dataDxfId="99"/>
    <tableColumn id="24" xr3:uid="{D9EE4403-0B73-074D-AFC4-4F7006B69601}" name="Project Name2" dataDxfId="98"/>
    <tableColumn id="25" xr3:uid="{E989C4A6-1F32-154A-A3BC-459BE6A77B08}" name="County3" dataDxfId="97"/>
    <tableColumn id="26" xr3:uid="{EA607FEF-9D4F-9E4E-A9AA-E2D540929374}" name="Analyze" dataDxfId="96"/>
    <tableColumn id="27" xr3:uid="{941495EC-B41F-DC42-8BC4-4FAD9526A5A1}" name="Improvement Type" dataDxfId="95"/>
    <tableColumn id="28" xr3:uid="{251AF1F0-E80F-DC45-A12F-2CFC517B964E}" name="Program Type" dataDxfId="94"/>
    <tableColumn id="29" xr3:uid="{58814593-AC48-064A-B485-3A5D23925922}" name="MPO TIP #" dataDxfId="93"/>
    <tableColumn id="30" xr3:uid="{746CD66A-0446-B545-AA74-619FE74E0CC0}" name="TDOT PIN #" dataDxfId="92"/>
    <tableColumn id="31" xr3:uid="{393FD314-6D8C-764A-A7FA-BB96D7ABE572}" name="PINI #" dataDxfId="91"/>
    <tableColumn id="32" xr3:uid="{DDC5987E-7983-8545-99C8-8096E5B6F30E}" name="Year Entered TIP" dataDxfId="90"/>
    <tableColumn id="33" xr3:uid="{281A0B22-6E9E-854C-B151-2B9CE6310564}" name="Years Programmed" dataDxfId="89"/>
    <tableColumn id="34" xr3:uid="{F7EAEADB-8524-0E47-9C9A-853DA5D2DC45}" name="Estimated Total Cost" dataDxfId="88"/>
    <tableColumn id="35" xr3:uid="{5587476F-69DA-AD49-AE6C-60678D9EBB67}" name="Programmed Construction Year" dataDxfId="87"/>
    <tableColumn id="36" xr3:uid="{5EE259C0-064A-0A43-9E75-16716C6AB9FB}" name="Active/Current Phase of Development" dataDxfId="86"/>
    <tableColumn id="37" xr3:uid="{BA362F3D-C472-D04C-97C3-248227F8F265}" name="Phases of Work in TIP" dataDxfId="85"/>
    <tableColumn id="38" xr3:uid="{8D33486D-887B-F947-9E65-4CB13A2C4AB8}" name="Prior Obligations" dataDxfId="84"/>
    <tableColumn id="39" xr3:uid="{E261A066-3CBA-BC46-B0E6-18C50BFC8168}" name="TIP Database Links" dataDxfId="83"/>
    <tableColumn id="40" xr3:uid="{415E9D8C-B4AD-0C4C-A613-3A7171CAE6FE}" name="Total Amount Programmed in FYs 2020-23 TIP" dataDxfId="82"/>
    <tableColumn id="41" xr3:uid="{C8DDF4F7-081D-734C-9E95-2282A7DD076A}" name="Federal Amount Programmed in FYs 2020-23 TIP" dataDxfId="81"/>
    <tableColumn id="42" xr3:uid="{A265F5D8-1A55-E348-BFFC-4352EB8ECEDF}" name="FYs 2020-23 TIP Obligated" dataDxfId="80"/>
    <tableColumn id="43" xr3:uid="{B8341F14-A9B9-BD4C-9176-52A11E44BF07}" name="Remaining Obligations" dataDxfId="79"/>
    <tableColumn id="44" xr3:uid="{6544F748-8181-4349-9AF6-0EB1F7A7EA03}" name="Remaining Local Match" dataDxfId="78"/>
    <tableColumn id="45" xr3:uid="{9883CA4F-A219-E64A-9D02-917BD44A2175}" name="Percent of Total Cost in TIP" dataDxfId="77"/>
    <tableColumn id="46" xr3:uid="{8B1FAC7F-799B-8547-AFA2-3BE81090BBA3}" name="Federal Share of Programmed Funds" dataDxfId="76"/>
    <tableColumn id="47" xr3:uid="{98C919A7-E918-1741-ABEE-947702B06BA9}" name="Percent of TIP Amount Obligated" dataDxfId="75"/>
    <tableColumn id="48" xr3:uid="{15048B2C-1267-AF4F-A7B3-9CD7915BCD75}" name="Policy #8 _x000a_(Match Past Due)" dataDxfId="74"/>
    <tableColumn id="49" xr3:uid="{ED45D741-1179-9049-B534-303E3D76CDED}" name="Policy #10 (Obligation Past Due)" dataDxfId="73"/>
    <tableColumn id="50" xr3:uid="{16E705DE-36F5-8B44-A7FA-D87ADA49CB66}" name="Phases of Work2" dataDxfId="72"/>
    <tableColumn id="51" xr3:uid="{88ACBE81-1078-0648-9C59-8117EB9A4383}" name="PE-N" dataDxfId="71"/>
    <tableColumn id="52" xr3:uid="{217D2E08-C16D-5340-A03A-75047B2F0BA2}" name="PE-D" dataDxfId="70"/>
    <tableColumn id="53" xr3:uid="{E7E5C4BF-13A0-344B-8482-1489A512A008}" name="ROW" dataDxfId="69"/>
    <tableColumn id="54" xr3:uid="{92C0BC8B-14D1-7E43-BAF0-91BBFD6C38E4}" name="CONST" dataDxfId="68"/>
    <tableColumn id="55" xr3:uid="{48DCB8C7-E993-724B-AD37-3977335F7BC7}" name="Funding Type" dataDxfId="67"/>
    <tableColumn id="56" xr3:uid="{050AD526-2008-8A48-9927-6DEDECE99405}" name="Development _x000a_Duration" dataDxfId="66"/>
    <tableColumn id="57" xr3:uid="{16A701C1-7C94-9341-90E1-2C1FBF21F770}" name="Inactivity _x000a_Duration" dataDxfId="65"/>
    <tableColumn id="58" xr3:uid="{21432393-B047-5D49-AD82-82FF75576061}" name="Inactivity" dataDxfId="64"/>
    <tableColumn id="59" xr3:uid="{C416DCF3-3B7D-3442-A9C9-2D9976B9B457}" name="Years Programmed4" dataDxfId="63"/>
    <tableColumn id="60" xr3:uid="{74852A23-4E4F-414D-8F4E-4002CDAE14F1}" name="Obligation Past Due" dataDxfId="62"/>
    <tableColumn id="61" xr3:uid="{166650FC-22EA-7D40-A77F-DC2883BE0496}" name="Degrees of Concern" dataDxfId="61"/>
    <tableColumn id="62" xr3:uid="{BBB664A3-120F-A543-94F3-D50A48DA69DA}" name="Assurance of Match" dataDxfId="60"/>
    <tableColumn id="63" xr3:uid="{FD106500-EA1A-EF46-B9C6-F5C256FB482A}" name="TIP START" dataDxfId="59"/>
    <tableColumn id="64" xr3:uid="{0B8F24B3-A2C9-2749-8215-6CBB193754E9}" name="NTP_x000a_NEPA" dataDxfId="58"/>
    <tableColumn id="65" xr3:uid="{DF7B52CE-4291-8945-B7BD-3D116536E073}" name="NEPA Approved" dataDxfId="57"/>
    <tableColumn id="66" xr3:uid="{0BFFDAE5-A769-BF4D-B9C8-3A7707777D1E}" name="NTP _x000a_Design" dataDxfId="56"/>
    <tableColumn id="67" xr3:uid="{DF83BA65-2F04-6540-B6BD-7A2BD530DFB9}" name="NTP_x000a_ROW" dataDxfId="55"/>
    <tableColumn id="68" xr3:uid="{233912FA-899E-F44D-AA0F-5684CE84FD9E}" name="NTP CONST" dataDxfId="54"/>
    <tableColumn id="69" xr3:uid="{39D6045E-EB79-BB47-A0D6-6C8E1482CA6E}" name="COMPLETE" dataDxfId="53"/>
    <tableColumn id="70" xr3:uid="{23B24168-A12A-5548-A52D-1DD80B6D851D}" name="Pre NEPA" dataDxfId="52"/>
    <tableColumn id="71" xr3:uid="{64550944-1D35-8247-8D72-968233CABF49}" name="NEPA" dataDxfId="51"/>
    <tableColumn id="72" xr3:uid="{C344B3C0-E060-9F4E-A025-CC069C6DC654}" name="Design" dataDxfId="50"/>
    <tableColumn id="73" xr3:uid="{C781AAAA-9F7D-044A-B6FC-AD2152F36554}" name="ROW5" dataDxfId="49"/>
    <tableColumn id="74" xr3:uid="{F0D64CBC-69A6-C947-9478-6EF0D0F09749}" name="Construction" dataDxfId="48"/>
    <tableColumn id="75" xr3:uid="{1F5032D9-197A-7340-AD04-96A7106CB49B}" name="Total Years" dataDxfId="4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EC700F9-B7DD-B24D-9051-518BA02791CD}" name="Table74642" displayName="Table74642" ref="A2:Q4" totalsRowShown="0" headerRowDxfId="46" dataDxfId="44" headerRowBorderDxfId="45" tableBorderDxfId="43" totalsRowBorderDxfId="42">
  <autoFilter ref="A2:Q4" xr:uid="{8F6685E4-04FF-1447-96F4-C4C211176834}"/>
  <tableColumns count="17">
    <tableColumn id="16" xr3:uid="{CD1355C9-2A0E-024F-AE14-9D84DE2D9975}" name="TIP Project ID #" dataDxfId="41" dataCellStyle="Hyperlink"/>
    <tableColumn id="15" xr3:uid="{FD1D887C-AF44-484B-AA87-82900FA3EF87}" name="Project Name" dataDxfId="40"/>
    <tableColumn id="2" xr3:uid="{1218E8A7-73D9-5A4D-B363-E6E988D24185}" name="Type" dataDxfId="39"/>
    <tableColumn id="3" xr3:uid="{17AA88EE-6EF7-E540-A4E1-B95C6F47F9EE}" name="Regional Plan ID" dataDxfId="38"/>
    <tableColumn id="4" xr3:uid="{2AEFDCEB-C8CA-3E48-AD7B-C3DC23F412CD}" name="Lead Agency" dataDxfId="37"/>
    <tableColumn id="5" xr3:uid="{87FB4137-1881-DB4B-A0B7-49F170F334FE}" name="TDOT PIN" dataDxfId="36"/>
    <tableColumn id="6" xr3:uid="{D7ADF3CE-9706-FF4A-8046-498FE4DC5E1A}" name="County" dataDxfId="35"/>
    <tableColumn id="7" xr3:uid="{54200ADF-7B86-6848-9AE5-2AC74FE162B1}" name="Total Cost" dataDxfId="34"/>
    <tableColumn id="8" xr3:uid="{10A63A9F-91FB-CB43-A1B5-A9CC6C50E9BC}" name="Name/Route" dataDxfId="33"/>
    <tableColumn id="9" xr3:uid="{0D1AC6DE-23C3-B14B-8324-802DCB0A7FD1}" name="Total Programmed" dataDxfId="32"/>
    <tableColumn id="1" xr3:uid="{59FABB54-9F4D-3B4F-8BA8-CE9C38D4FCB1}" name="Location" dataDxfId="31"/>
    <tableColumn id="10" xr3:uid="{BE912D4D-3770-AE43-9AFF-45609FBF196B}" name="Federal Share" dataDxfId="30"/>
    <tableColumn id="11" xr3:uid="{4E79B98A-9D2B-C840-B972-8234BCA46570}" name="Length" dataDxfId="29"/>
    <tableColumn id="12" xr3:uid="{FD3A9FA8-1309-6349-A41C-2ADFD413829E}" name="Air Quality Status" dataDxfId="28"/>
    <tableColumn id="13" xr3:uid="{6D760899-B591-BE4B-B6B6-30370F3E0295}" name="Federal Obligation*" dataDxfId="27"/>
    <tableColumn id="14" xr3:uid="{997B56AF-BE2E-1E4F-8014-804598D4DB47}" name="Unobligated Balance" dataDxfId="26"/>
    <tableColumn id="17" xr3:uid="{70B868CA-FF79-3245-85DB-1FD9FA436D5D}" name="Phase " dataDxfId="2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692331F-1C95-404A-8030-68F4F18EDF84}" name="Table40" displayName="Table40" ref="A15:Q18" totalsRowShown="0" headerRowDxfId="24" tableBorderDxfId="23">
  <autoFilter ref="A15:Q18" xr:uid="{061CF0D6-7631-0348-8B79-59F0EDEC096D}"/>
  <tableColumns count="17">
    <tableColumn id="1" xr3:uid="{A59225CC-6A68-DF46-85AD-63A2A29E7655}" name="TIP Project ID #"/>
    <tableColumn id="2" xr3:uid="{4D7D1440-6CA3-9241-96FC-2452B577EB60}" name="Project Name"/>
    <tableColumn id="3" xr3:uid="{CD433131-D779-4A49-82F5-6DF87AFDAC41}" name="Type"/>
    <tableColumn id="4" xr3:uid="{33AC1965-1491-384A-9F8B-09230E56BFAD}" name="Regional Plan ID"/>
    <tableColumn id="5" xr3:uid="{76186DE4-41D1-F248-9DA1-40A2F9AF7A47}" name="Lead Agency"/>
    <tableColumn id="6" xr3:uid="{7CF526DC-F9F7-174E-9301-B8BF468DD78A}" name="TDOT PIN"/>
    <tableColumn id="7" xr3:uid="{91B5A4F5-DCD7-ED4F-9A9E-4F95E8DB0507}" name="County"/>
    <tableColumn id="8" xr3:uid="{032AF51F-19C3-A94F-9E32-A88D9909B062}" name="Total Cost"/>
    <tableColumn id="9" xr3:uid="{9F674C3F-EA37-F840-A371-DE98DE0B5512}" name="Name/Route"/>
    <tableColumn id="10" xr3:uid="{016B81CB-78CF-2541-999E-B30F2FC4FCAC}" name="Total Programmed"/>
    <tableColumn id="11" xr3:uid="{820C26F6-6715-5E49-A519-C6810F4BD06F}" name="Location"/>
    <tableColumn id="12" xr3:uid="{80F82A15-C52A-0D4D-86B8-BDFEF2E7D221}" name="Federal Share"/>
    <tableColumn id="13" xr3:uid="{DEAEAC5D-BD84-7B45-8274-414A392A6C2C}" name="Length"/>
    <tableColumn id="14" xr3:uid="{177A3FCC-9504-9E49-932A-699858831DB3}" name="Air Quality Status"/>
    <tableColumn id="15" xr3:uid="{758DA9EE-5B54-D14A-B1F3-C01C0E355D50}" name="Federal Obligation*"/>
    <tableColumn id="16" xr3:uid="{5F243B4D-E2B2-6844-9D24-C69D5ABCB8DA}" name="Unobligated Balance"/>
    <tableColumn id="17" xr3:uid="{E78F28FF-7FCC-6F40-853A-E0B022896EB4}" name="Phase "/>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44ACBCA-35A6-0643-A90F-A15426E27BE6}" name="PhasesOfWorkTable" displayName="PhasesOfWorkTable" ref="A1:D9" totalsRowShown="0" headerRowDxfId="22" dataDxfId="21" headerRowCellStyle="Hyperlink">
  <autoFilter ref="A1:D9" xr:uid="{95716C6C-6BC5-A340-8EF0-71C62B45E3D0}"/>
  <tableColumns count="4">
    <tableColumn id="1" xr3:uid="{1750F4BC-0549-D944-BCC0-57D25393DC91}" name="ID" dataDxfId="20"/>
    <tableColumn id="2" xr3:uid="{42F20D50-32C3-F741-B9FF-D724DBDFC50C}" name="Phase" dataDxfId="19"/>
    <tableColumn id="3" xr3:uid="{F047F995-69F6-1549-BA7B-248BC1AFC985}" name="Name" dataDxfId="18"/>
    <tableColumn id="4" xr3:uid="{9ACBCE5A-35A1-CB49-A8A4-6C5BBF10F9EC}" name="Description" dataDxfId="17"/>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5EC739A-0741-7042-A57C-675D05D709FD}" name="TransportationFundingSourceTable" displayName="TransportationFundingSourceTable" ref="A1:F35" totalsRowShown="0" headerRowDxfId="16" dataDxfId="15" tableBorderDxfId="14">
  <autoFilter ref="A1:F35" xr:uid="{520B9DA2-DD0D-E244-B4B8-EF323EDC018E}"/>
  <tableColumns count="6">
    <tableColumn id="1" xr3:uid="{CB13E50D-5099-6A4B-9860-1382753AE54B}" name="Funding Source" dataDxfId="13"/>
    <tableColumn id="2" xr3:uid="{F865CA82-802D-E340-8154-E9A39BAF93A5}" name="Description" dataDxfId="12"/>
    <tableColumn id="5" xr3:uid="{9D6E76A8-2683-0141-8126-E0AB01A8A012}" name="Source" dataDxfId="11"/>
    <tableColumn id="6" xr3:uid="{EE0410D6-02A7-E045-8410-17C953AFC8D9}" name="Administration" dataDxfId="10"/>
    <tableColumn id="7" xr3:uid="{E05DA177-E977-C14B-BA72-B8E78DBDD064}" name="Allocation" dataDxfId="9"/>
    <tableColumn id="8" xr3:uid="{AA4F2870-2523-2E45-8E71-757FFA7D47DE}" name="Program Details" dataDxfId="8" dataCellStyle="Hyperlink"/>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9" dT="2023-03-22T03:02:43.86" personId="{8D91606A-DAC7-8E4A-9664-A6A8ADF6436B}" id="{E5E4ACD8-2332-1748-BE10-F87B4118234F}">
    <text xml:space="preserve">Portland is has a unique format for this table as all other cities '2045_RTP_Projects_Submitted' table that stems from the  'STATIC LIST' tab from some of the initial provided Excel files. An example of this can be found at the URL at the bottom of this comment. Should we get the static lists as is or update all of city '2045_RTP_Projects_Submitted' tables to match
https://forwardsumner-my.sharepoint.com/:x:/r/personal/lori_forwardsumner_org/_layouts/15/Doc.aspx?sourcedoc=%7B2EBE8ED1-1582-457B-9A51-8179BE31C4DA%7D&amp;file=SUMNER%20COUNTY%20GOVERNMENT%202045_RTP_Projects_JJ%2005.12.2021.xlsx&amp;action=default&amp;mobileredirect=true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tipapp.nashvillempo.org/MPO_TIPApp_2326/TipProjectInfo.aspx?tipprojectid=848" TargetMode="External"/><Relationship Id="rId13" Type="http://schemas.openxmlformats.org/officeDocument/2006/relationships/hyperlink" Target="http://tipapp.nashvillempo.org/MPO_TIPApp_2326/TipProjectInfo.aspx?tipprojectid=1163" TargetMode="External"/><Relationship Id="rId18" Type="http://schemas.openxmlformats.org/officeDocument/2006/relationships/hyperlink" Target="http://tipapp.nashvillempo.org/MPO_TIPApp_2023/TipProjectInfo.aspx?tipprojectid=1075" TargetMode="External"/><Relationship Id="rId26" Type="http://schemas.microsoft.com/office/2019/04/relationships/namedSheetView" Target="../namedSheetViews/namedSheetView1.xml"/><Relationship Id="rId3" Type="http://schemas.openxmlformats.org/officeDocument/2006/relationships/hyperlink" Target="javascript:__doPostBack('ctl00$ContentPlaceHolder1$TipProjectsGrid','Sort$improvementtype')" TargetMode="External"/><Relationship Id="rId21" Type="http://schemas.openxmlformats.org/officeDocument/2006/relationships/table" Target="../tables/table2.xml"/><Relationship Id="rId7" Type="http://schemas.openxmlformats.org/officeDocument/2006/relationships/hyperlink" Target="http://tipapp.nashvillempo.org/MPO_TIPApp_2326/TipProjectInfo.aspx?tipprojectid=574" TargetMode="External"/><Relationship Id="rId12" Type="http://schemas.openxmlformats.org/officeDocument/2006/relationships/hyperlink" Target="http://tipapp.nashvillempo.org/MPO_TIPApp_2326/TipProjectInfo.aspx?tipprojectid=1075" TargetMode="External"/><Relationship Id="rId17" Type="http://schemas.openxmlformats.org/officeDocument/2006/relationships/hyperlink" Target="http://tipapp.nashvillempo.org/MPO_TIPApp_2023/TipProjectInfo.aspx?tipprojectid=993" TargetMode="External"/><Relationship Id="rId25" Type="http://schemas.microsoft.com/office/2017/10/relationships/threadedComment" Target="../threadedComments/threadedComment1.xml"/><Relationship Id="rId2" Type="http://schemas.openxmlformats.org/officeDocument/2006/relationships/hyperlink" Target="javascript:__doPostBack('ctl00$ContentPlaceHolder1$TipProjectsGrid','Sort$name')" TargetMode="External"/><Relationship Id="rId16" Type="http://schemas.openxmlformats.org/officeDocument/2006/relationships/hyperlink" Target="http://tipapp.nashvillempo.org/MPO_TIPApp_2023/TipProjectInfo.aspx?tipprojectid=975" TargetMode="External"/><Relationship Id="rId20" Type="http://schemas.openxmlformats.org/officeDocument/2006/relationships/table" Target="../tables/table1.xml"/><Relationship Id="rId1" Type="http://schemas.openxmlformats.org/officeDocument/2006/relationships/hyperlink" Target="javascript:__doPostBack('ctl00$ContentPlaceHolder1$TipProjectsGrid','Sort$tipprojlabel')" TargetMode="External"/><Relationship Id="rId6" Type="http://schemas.openxmlformats.org/officeDocument/2006/relationships/hyperlink" Target="javascript:__doPostBack('ctl00$ContentPlaceHolder1$TipProjectsGrid','Sort$totalcost')" TargetMode="External"/><Relationship Id="rId11" Type="http://schemas.openxmlformats.org/officeDocument/2006/relationships/hyperlink" Target="http://tipapp.nashvillempo.org/MPO_TIPApp_2326/TipProjectInfo.aspx?tipprojectid=993" TargetMode="External"/><Relationship Id="rId24" Type="http://schemas.openxmlformats.org/officeDocument/2006/relationships/comments" Target="../comments1.xml"/><Relationship Id="rId5" Type="http://schemas.openxmlformats.org/officeDocument/2006/relationships/hyperlink" Target="javascript:__doPostBack('ctl00$ContentPlaceHolder1$TipProjectsGrid','Sort$leadagency')" TargetMode="External"/><Relationship Id="rId15" Type="http://schemas.openxmlformats.org/officeDocument/2006/relationships/hyperlink" Target="http://tipapp.nashvillempo.org/MPO_TIPApp_2023/TipProjectInfo.aspx?tipprojectid=848" TargetMode="External"/><Relationship Id="rId23" Type="http://schemas.openxmlformats.org/officeDocument/2006/relationships/table" Target="../tables/table4.xml"/><Relationship Id="rId10" Type="http://schemas.openxmlformats.org/officeDocument/2006/relationships/hyperlink" Target="http://tipapp.nashvillempo.org/MPO_TIPApp_2326/TipProjectInfo.aspx?tipprojectid=975" TargetMode="External"/><Relationship Id="rId19" Type="http://schemas.openxmlformats.org/officeDocument/2006/relationships/vmlDrawing" Target="../drawings/vmlDrawing1.vml"/><Relationship Id="rId4" Type="http://schemas.openxmlformats.org/officeDocument/2006/relationships/hyperlink" Target="javascript:__doPostBack('ctl00$ContentPlaceHolder1$TipProjectsGrid','Sort$county')" TargetMode="External"/><Relationship Id="rId9" Type="http://schemas.openxmlformats.org/officeDocument/2006/relationships/hyperlink" Target="http://tipapp.nashvillempo.org/MPO_TIPApp_2326/TipProjectInfo.aspx?tipprojectid=896" TargetMode="External"/><Relationship Id="rId14" Type="http://schemas.openxmlformats.org/officeDocument/2006/relationships/hyperlink" Target="http://tipapp.nashvillempo.org/MPO_TIPApp_2326/TipProjectInfo.aspx?tipprojectid=1190" TargetMode="External"/><Relationship Id="rId22" Type="http://schemas.openxmlformats.org/officeDocument/2006/relationships/table" Target="../tables/table3.xml"/></Relationships>
</file>

<file path=xl/worksheets/_rels/sheet3.xml.rels><?xml version="1.0" encoding="UTF-8" standalone="yes"?>
<Relationships xmlns="http://schemas.openxmlformats.org/package/2006/relationships"><Relationship Id="rId8" Type="http://schemas.openxmlformats.org/officeDocument/2006/relationships/hyperlink" Target="http://tipapp.nashvillempo.org/MPO_TIPApp_2023/TipProjectInfo.aspx?tipprojectid=944" TargetMode="External"/><Relationship Id="rId13" Type="http://schemas.openxmlformats.org/officeDocument/2006/relationships/hyperlink" Target="http://tipapp.nashvillempo.org/MPO_TIPApp_2023/TipProjectInfo.aspx?tipprojectid=964" TargetMode="External"/><Relationship Id="rId18" Type="http://schemas.openxmlformats.org/officeDocument/2006/relationships/hyperlink" Target="http://tipapp.nashvillempo.org/MPO_TIPApp_2023/TipProjectInfo.aspx?tipprojectid=1119" TargetMode="External"/><Relationship Id="rId3" Type="http://schemas.openxmlformats.org/officeDocument/2006/relationships/hyperlink" Target="http://tipapp.nashvillempo.org/MPO_TIPApp_2023/TipProjectInfo.aspx?tipprojectid=944" TargetMode="External"/><Relationship Id="rId21" Type="http://schemas.openxmlformats.org/officeDocument/2006/relationships/table" Target="../tables/table5.xml"/><Relationship Id="rId7" Type="http://schemas.openxmlformats.org/officeDocument/2006/relationships/hyperlink" Target="http://tipapp.nashvillempo.org/MPO_TIPApp_2023/TipProjectInfo.aspx?tipprojectid=1000" TargetMode="External"/><Relationship Id="rId12" Type="http://schemas.openxmlformats.org/officeDocument/2006/relationships/hyperlink" Target="http://tipapp.nashvillempo.org/MPO_TIPApp_2023/TipProjectInfo.aspx?tipprojectid=1001" TargetMode="External"/><Relationship Id="rId17" Type="http://schemas.openxmlformats.org/officeDocument/2006/relationships/hyperlink" Target="http://tipapp.nashvillempo.org/MPO_TIPApp_2023/TipProjectInfo.aspx?tipprojectid=574" TargetMode="External"/><Relationship Id="rId2" Type="http://schemas.openxmlformats.org/officeDocument/2006/relationships/hyperlink" Target="https://gnrc.knack.com/tip-tracker" TargetMode="External"/><Relationship Id="rId16" Type="http://schemas.openxmlformats.org/officeDocument/2006/relationships/hyperlink" Target="http://tipapp.nashvillempo.org/MPO_TIPApp_2023/TipProjectInfo.aspx?tipprojectid=574" TargetMode="External"/><Relationship Id="rId20" Type="http://schemas.openxmlformats.org/officeDocument/2006/relationships/hyperlink" Target="http://tipapp.nashvillempo.org/MPO_TIPApp_2023/TipProjectInfo.aspx?tipprojectid=574" TargetMode="External"/><Relationship Id="rId1" Type="http://schemas.openxmlformats.org/officeDocument/2006/relationships/hyperlink" Target="https://gnrc.maps.arcgis.com/apps/MapSeries/index.html?appid=7fa45c7ed3944f39a499194d921b2552" TargetMode="External"/><Relationship Id="rId6" Type="http://schemas.openxmlformats.org/officeDocument/2006/relationships/hyperlink" Target="http://tipapp.nashvillempo.org/MPO_TIPApp_2023/TipProjectInfo.aspx?tipprojectid=999" TargetMode="External"/><Relationship Id="rId11" Type="http://schemas.openxmlformats.org/officeDocument/2006/relationships/hyperlink" Target="http://tipapp.nashvillempo.org/MPO_TIPApp_2326/TipProjectInfo.aspx?tipprojectid=944" TargetMode="External"/><Relationship Id="rId5" Type="http://schemas.openxmlformats.org/officeDocument/2006/relationships/hyperlink" Target="http://tipapp.nashvillempo.org/MPO_TIPApp_2023/TipProjectInfo.aspx?tipprojectid=964" TargetMode="External"/><Relationship Id="rId15" Type="http://schemas.openxmlformats.org/officeDocument/2006/relationships/hyperlink" Target="http://tipapp.nashvillempo.org/MPO_TIPApp_2023/TipProjectInfo.aspx?tipprojectid=1000" TargetMode="External"/><Relationship Id="rId10" Type="http://schemas.openxmlformats.org/officeDocument/2006/relationships/hyperlink" Target="http://tipapp.nashvillempo.org/MPO_TIPApp_2023/TipProjectInfo.aspx?tipprojectid=1103" TargetMode="External"/><Relationship Id="rId19" Type="http://schemas.openxmlformats.org/officeDocument/2006/relationships/hyperlink" Target="http://tipapp.nashvillempo.org/MPO_TIPApp_2326/TipProjectInfo.aspx?tipprojectid=964" TargetMode="External"/><Relationship Id="rId4" Type="http://schemas.openxmlformats.org/officeDocument/2006/relationships/hyperlink" Target="http://tipapp.nashvillempo.org/MPO_TIPApp_2023/TipProjectInfo.aspx?tipprojectid=1001" TargetMode="External"/><Relationship Id="rId9" Type="http://schemas.openxmlformats.org/officeDocument/2006/relationships/hyperlink" Target="http://tipapp.nashvillempo.org/MPO_TIPApp_2023/TipProjectInfo.aspx?tipprojectid=574" TargetMode="External"/><Relationship Id="rId14" Type="http://schemas.openxmlformats.org/officeDocument/2006/relationships/hyperlink" Target="http://tipapp.nashvillempo.org/MPO_TIPApp_2023/TipProjectInfo.aspx?tipprojectid=999" TargetMode="External"/><Relationship Id="rId22" Type="http://schemas.microsoft.com/office/2019/04/relationships/namedSheetView" Target="../namedSheetViews/namedSheetView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hyperlink" Target="http://tipapp.nashvillempo.org/MPO_TIPApp_2023/TipProjectInfo.aspx?tipprojectid=574" TargetMode="External"/><Relationship Id="rId7" Type="http://schemas.openxmlformats.org/officeDocument/2006/relationships/hyperlink" Target="https://www.tn.gov/content/dam/tn/tdot/programdevelopment/3-Year%20Plan%20FY%2023-25%20and%20Cover%20Letter%20-%20Final.pdf" TargetMode="External"/><Relationship Id="rId2" Type="http://schemas.openxmlformats.org/officeDocument/2006/relationships/hyperlink" Target="http://tipapp.nashvillempo.org/MPO_TIPApp_2326/TipProjectInfo.aspx?tipprojectid=964" TargetMode="External"/><Relationship Id="rId1" Type="http://schemas.openxmlformats.org/officeDocument/2006/relationships/hyperlink" Target="https://www.tn.gov/content/dam/tn/tdot/three-year-program/TDOT%20FY%2024-26%20Multimodal%20Program%20Final.pdf" TargetMode="External"/><Relationship Id="rId6" Type="http://schemas.openxmlformats.org/officeDocument/2006/relationships/hyperlink" Target="http://tipapp.nashvillempo.org/MPO_TIPApp_2023/TipProjectInfo.aspx?tipprojectid=574" TargetMode="External"/><Relationship Id="rId5" Type="http://schemas.openxmlformats.org/officeDocument/2006/relationships/hyperlink" Target="http://tipapp.nashvillempo.org/MPO_TIPApp_2023/TipProjectInfo.aspx?tipprojectid=1001" TargetMode="External"/><Relationship Id="rId10" Type="http://schemas.microsoft.com/office/2019/04/relationships/namedSheetView" Target="../namedSheetViews/namedSheetView3.xml"/><Relationship Id="rId4" Type="http://schemas.openxmlformats.org/officeDocument/2006/relationships/hyperlink" Target="http://tipapp.nashvillempo.org/MPO_TIPApp_2023/TipProjectInfo.aspx?tipprojectid=964" TargetMode="External"/><Relationship Id="rId9" Type="http://schemas.openxmlformats.org/officeDocument/2006/relationships/table" Target="../tables/table7.xml"/></Relationships>
</file>

<file path=xl/worksheets/_rels/sheet5.xml.rels><?xml version="1.0" encoding="UTF-8" standalone="yes"?>
<Relationships xmlns="http://schemas.openxmlformats.org/package/2006/relationships"><Relationship Id="rId8" Type="http://schemas.openxmlformats.org/officeDocument/2006/relationships/hyperlink" Target="https://gnrc.knack.com/tip-tracker" TargetMode="External"/><Relationship Id="rId3" Type="http://schemas.openxmlformats.org/officeDocument/2006/relationships/hyperlink" Target="https://gnrc.knack.com/tip-tracker" TargetMode="External"/><Relationship Id="rId7" Type="http://schemas.openxmlformats.org/officeDocument/2006/relationships/hyperlink" Target="https://gnrc.knack.com/tip-tracker" TargetMode="External"/><Relationship Id="rId12" Type="http://schemas.openxmlformats.org/officeDocument/2006/relationships/table" Target="../tables/table8.xml"/><Relationship Id="rId2" Type="http://schemas.openxmlformats.org/officeDocument/2006/relationships/hyperlink" Target="https://gnrc.knack.com/tip-tracker" TargetMode="External"/><Relationship Id="rId1" Type="http://schemas.openxmlformats.org/officeDocument/2006/relationships/hyperlink" Target="https://gnrc.knack.com/tip-tracker" TargetMode="External"/><Relationship Id="rId6" Type="http://schemas.openxmlformats.org/officeDocument/2006/relationships/hyperlink" Target="https://gnrc.knack.com/tip-tracker" TargetMode="External"/><Relationship Id="rId11" Type="http://schemas.openxmlformats.org/officeDocument/2006/relationships/hyperlink" Target="https://gnrc.knack.com/tip-tracker" TargetMode="External"/><Relationship Id="rId5" Type="http://schemas.openxmlformats.org/officeDocument/2006/relationships/hyperlink" Target="https://gnrc.knack.com/tip-tracker" TargetMode="External"/><Relationship Id="rId10" Type="http://schemas.openxmlformats.org/officeDocument/2006/relationships/hyperlink" Target="https://gnrc.knack.com/tip-tracker" TargetMode="External"/><Relationship Id="rId4" Type="http://schemas.openxmlformats.org/officeDocument/2006/relationships/hyperlink" Target="https://gnrc.knack.com/tip-tracker" TargetMode="External"/><Relationship Id="rId9" Type="http://schemas.openxmlformats.org/officeDocument/2006/relationships/hyperlink" Target="https://gnrc.knack.com/tip-tracker"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transit.dot.gov/funding/grants/busprogram" TargetMode="External"/><Relationship Id="rId18" Type="http://schemas.openxmlformats.org/officeDocument/2006/relationships/hyperlink" Target="https://www.fhwa.dot.gov/fastact/factsheets/itsprogramfs.cfm" TargetMode="External"/><Relationship Id="rId26" Type="http://schemas.openxmlformats.org/officeDocument/2006/relationships/hyperlink" Target="https://www.fhwa.dot.gov/bipartisan-infrastructure-law/hsip.cfm" TargetMode="External"/><Relationship Id="rId21" Type="http://schemas.openxmlformats.org/officeDocument/2006/relationships/hyperlink" Target="https://www.fhwa.dot.gov/bipartisan-infrastructure-law/crp_fact_sheet.cfm" TargetMode="External"/><Relationship Id="rId34" Type="http://schemas.openxmlformats.org/officeDocument/2006/relationships/hyperlink" Target="https://www.fhwa.dot.gov/specialfunding/stp/" TargetMode="External"/><Relationship Id="rId7" Type="http://schemas.openxmlformats.org/officeDocument/2006/relationships/hyperlink" Target="https://www.fhwa.dot.gov/bipartisan-infrastructure-law/cmaq.cfm" TargetMode="External"/><Relationship Id="rId12" Type="http://schemas.openxmlformats.org/officeDocument/2006/relationships/hyperlink" Target="https://www.transit.dot.gov/funding/grants/state-good-repair-grants-5337" TargetMode="External"/><Relationship Id="rId17" Type="http://schemas.openxmlformats.org/officeDocument/2006/relationships/hyperlink" Target="https://www.tn.gov/content/dam/tn/tdot/programdevelopment/localprograms/funding-options/InterchangeLighting.pdf" TargetMode="External"/><Relationship Id="rId25" Type="http://schemas.openxmlformats.org/officeDocument/2006/relationships/hyperlink" Target="https://www.fhwa.dot.gov/specialfunding/nhpp/" TargetMode="External"/><Relationship Id="rId33" Type="http://schemas.openxmlformats.org/officeDocument/2006/relationships/hyperlink" Target="https://www.fhwa.dot.gov/legsregs/directives/notices/n4510852/" TargetMode="External"/><Relationship Id="rId38" Type="http://schemas.microsoft.com/office/2019/04/relationships/namedSheetView" Target="../namedSheetViews/namedSheetView4.xml"/><Relationship Id="rId2" Type="http://schemas.openxmlformats.org/officeDocument/2006/relationships/hyperlink" Target="https://gnrc.knack.com/tip-tracker" TargetMode="External"/><Relationship Id="rId16" Type="http://schemas.openxmlformats.org/officeDocument/2006/relationships/hyperlink" Target="https://safety.fhwa.dot.gov/hsip/xings/" TargetMode="External"/><Relationship Id="rId20" Type="http://schemas.openxmlformats.org/officeDocument/2006/relationships/hyperlink" Target="https://www.fhwa.dot.gov/specialfunding/stp/" TargetMode="External"/><Relationship Id="rId29" Type="http://schemas.openxmlformats.org/officeDocument/2006/relationships/hyperlink" Target="https://www.tn.gov/content/dam/tn/tdot/programdevelopment/localprograms/funding-options/STBGProgram.pdf" TargetMode="External"/><Relationship Id="rId1" Type="http://schemas.openxmlformats.org/officeDocument/2006/relationships/hyperlink" Target="https://gnrc.knack.com/tip-tracker" TargetMode="External"/><Relationship Id="rId6" Type="http://schemas.openxmlformats.org/officeDocument/2006/relationships/hyperlink" Target="https://www.fhwa.dot.gov/fastact/factsheets/advtranscongmgmtfs.cfm" TargetMode="External"/><Relationship Id="rId11" Type="http://schemas.openxmlformats.org/officeDocument/2006/relationships/hyperlink" Target="https://www.transit.dot.gov/funding/grants/enhanced-mobility-seniors-individuals-disabilities-section-5310" TargetMode="External"/><Relationship Id="rId24" Type="http://schemas.openxmlformats.org/officeDocument/2006/relationships/hyperlink" Target="https://www.fhwa.dot.gov/legsregs/directives/notices/n4510851/" TargetMode="External"/><Relationship Id="rId32" Type="http://schemas.openxmlformats.org/officeDocument/2006/relationships/hyperlink" Target="https://www.fhwa.dot.gov/legsregs/directives/notices/n4510851/" TargetMode="External"/><Relationship Id="rId37" Type="http://schemas.openxmlformats.org/officeDocument/2006/relationships/table" Target="../tables/table9.xml"/><Relationship Id="rId5" Type="http://schemas.openxmlformats.org/officeDocument/2006/relationships/hyperlink" Target="https://gnrc.knack.com/tip-tracker" TargetMode="External"/><Relationship Id="rId15" Type="http://schemas.openxmlformats.org/officeDocument/2006/relationships/hyperlink" Target="https://safety.fhwa.dot.gov/hsip/" TargetMode="External"/><Relationship Id="rId23" Type="http://schemas.openxmlformats.org/officeDocument/2006/relationships/hyperlink" Target="https://www.tn.gov/tdot/multimodal-transportation-resources/bicycle-and-pedestrian-program/multimodal-access-grant.html" TargetMode="External"/><Relationship Id="rId28" Type="http://schemas.openxmlformats.org/officeDocument/2006/relationships/hyperlink" Target="https://www.tn.gov/tdot/strategic-transportation-investments/state-industrial-access-program.html" TargetMode="External"/><Relationship Id="rId36" Type="http://schemas.openxmlformats.org/officeDocument/2006/relationships/hyperlink" Target="https://gnrc.knack.com/tip-tracker" TargetMode="External"/><Relationship Id="rId10" Type="http://schemas.openxmlformats.org/officeDocument/2006/relationships/hyperlink" Target="https://www.transit.dot.gov/funding/grants/urbanized-area-formula-grants-5307" TargetMode="External"/><Relationship Id="rId19" Type="http://schemas.openxmlformats.org/officeDocument/2006/relationships/hyperlink" Target="https://www.tn.gov/content/dam/tn/tdot/programdevelopment/localprograms/funding-options/LICProgram.pdf" TargetMode="External"/><Relationship Id="rId31" Type="http://schemas.openxmlformats.org/officeDocument/2006/relationships/hyperlink" Target="https://www.fhwa.dot.gov/bipartisan-infrastructure-law/crp_fact_sheet.cfm" TargetMode="External"/><Relationship Id="rId4" Type="http://schemas.openxmlformats.org/officeDocument/2006/relationships/hyperlink" Target="https://gnrc.knack.com/tip-tracker" TargetMode="External"/><Relationship Id="rId9" Type="http://schemas.openxmlformats.org/officeDocument/2006/relationships/hyperlink" Target="https://www.transit.dot.gov/funding/grants/urbanized-area-formula-grants-5307" TargetMode="External"/><Relationship Id="rId14" Type="http://schemas.openxmlformats.org/officeDocument/2006/relationships/hyperlink" Target="https://www.transit.dot.gov/funding/grants/busprogram" TargetMode="External"/><Relationship Id="rId22" Type="http://schemas.openxmlformats.org/officeDocument/2006/relationships/hyperlink" Target="https://www.fhwa.dot.gov/legsregs/directives/notices/n4510851/" TargetMode="External"/><Relationship Id="rId27" Type="http://schemas.openxmlformats.org/officeDocument/2006/relationships/hyperlink" Target="https://www.fhwa.dot.gov/bipartisan-infrastructure-law/protect_fact_sheet.cfm" TargetMode="External"/><Relationship Id="rId30" Type="http://schemas.openxmlformats.org/officeDocument/2006/relationships/hyperlink" Target="https://www.tn.gov/tdot/program-development-and-administration-home/local-programs/tap.html" TargetMode="External"/><Relationship Id="rId35" Type="http://schemas.openxmlformats.org/officeDocument/2006/relationships/hyperlink" Target="https://www.fhwa.dot.gov/bipartisan-infrastructure-law/ta.cfm" TargetMode="External"/><Relationship Id="rId8" Type="http://schemas.openxmlformats.org/officeDocument/2006/relationships/hyperlink" Target="https://www.fhwa.dot.gov/programadmin/erelief.cfm" TargetMode="External"/><Relationship Id="rId3" Type="http://schemas.openxmlformats.org/officeDocument/2006/relationships/hyperlink" Target="https://gnrc.knack.com/tip-tracker"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8.xml.rels><?xml version="1.0" encoding="UTF-8" standalone="yes"?>
<Relationships xmlns="http://schemas.openxmlformats.org/package/2006/relationships"><Relationship Id="rId3" Type="http://schemas.openxmlformats.org/officeDocument/2006/relationships/hyperlink" Target="http://tipapp.nashvillempo.org/MPO_TIPApp_2023/" TargetMode="External"/><Relationship Id="rId2" Type="http://schemas.openxmlformats.org/officeDocument/2006/relationships/hyperlink" Target="https://gnrc.maps.arcgis.com/apps/MapSeries/index.html?appid=7fa45c7ed3944f39a499194d921b2552" TargetMode="External"/><Relationship Id="rId1" Type="http://schemas.openxmlformats.org/officeDocument/2006/relationships/hyperlink" Target="https://www.arcgis.com/apps/dashboards/e14888bce2954050a10df5e949a1bc1d" TargetMode="External"/><Relationship Id="rId6" Type="http://schemas.openxmlformats.org/officeDocument/2006/relationships/table" Target="../tables/table11.xml"/><Relationship Id="rId5" Type="http://schemas.openxmlformats.org/officeDocument/2006/relationships/hyperlink" Target="https://gnrc.knack.com/tip-tracker" TargetMode="External"/><Relationship Id="rId4" Type="http://schemas.openxmlformats.org/officeDocument/2006/relationships/hyperlink" Target="http://tipapp.nashvillempo.org/MPO_TIPApp_23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91C19-7F68-0B42-8537-83F0F73A5954}">
  <sheetPr codeName="Sheet41">
    <tabColor rgb="FF002554"/>
    <pageSetUpPr fitToPage="1"/>
  </sheetPr>
  <dimension ref="A1:A2"/>
  <sheetViews>
    <sheetView showGridLines="0" showRowColHeaders="0" tabSelected="1" zoomScaleNormal="100" workbookViewId="0">
      <selection activeCell="Y7" sqref="Y7"/>
    </sheetView>
  </sheetViews>
  <sheetFormatPr baseColWidth="10" defaultColWidth="10.83203125" defaultRowHeight="16"/>
  <cols>
    <col min="1" max="1" width="27.6640625" style="334" customWidth="1"/>
    <col min="2" max="2" width="0.1640625" style="215" customWidth="1"/>
    <col min="3" max="16384" width="10.83203125" style="215"/>
  </cols>
  <sheetData>
    <row r="1" spans="1:1" ht="38" customHeight="1">
      <c r="A1" s="333"/>
    </row>
    <row r="2" spans="1:1" ht="30" customHeight="1"/>
  </sheetData>
  <mergeCells count="1">
    <mergeCell ref="A1:A1048576"/>
  </mergeCells>
  <pageMargins left="0.7" right="0.7" top="0.75" bottom="0.75" header="0.3" footer="0.3"/>
  <pageSetup orientation="portrait" horizontalDpi="0" verticalDpi="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38C6-7E6F-3C4C-BB25-2611A5E3831D}">
  <sheetPr codeName="Sheet20">
    <tabColor rgb="FFBC9224"/>
  </sheetPr>
  <dimension ref="A1:BA42"/>
  <sheetViews>
    <sheetView zoomScale="70" zoomScaleNormal="70" workbookViewId="0">
      <selection sqref="A1:G1"/>
    </sheetView>
  </sheetViews>
  <sheetFormatPr baseColWidth="10" defaultColWidth="32.6640625" defaultRowHeight="75.75" customHeight="1"/>
  <cols>
    <col min="1" max="16384" width="32.6640625" style="2"/>
  </cols>
  <sheetData>
    <row r="1" spans="1:53" ht="75.75" customHeight="1">
      <c r="A1" s="337" t="s">
        <v>0</v>
      </c>
      <c r="B1" s="337"/>
      <c r="C1" s="337"/>
      <c r="D1" s="337"/>
      <c r="E1" s="337"/>
      <c r="F1" s="337"/>
      <c r="G1" s="337"/>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row>
    <row r="2" spans="1:53" ht="75.75" customHeight="1">
      <c r="A2" s="332" t="s">
        <v>1</v>
      </c>
      <c r="B2" s="331" t="s">
        <v>2</v>
      </c>
      <c r="C2" s="329" t="s">
        <v>3</v>
      </c>
      <c r="D2" s="330" t="s">
        <v>4</v>
      </c>
      <c r="E2" s="329" t="s">
        <v>5</v>
      </c>
      <c r="F2" s="330" t="s">
        <v>6</v>
      </c>
      <c r="G2" s="330" t="s">
        <v>7</v>
      </c>
      <c r="H2" s="329" t="s">
        <v>8</v>
      </c>
      <c r="I2" s="329" t="s">
        <v>9</v>
      </c>
      <c r="J2" s="329" t="s">
        <v>10</v>
      </c>
      <c r="K2" s="329" t="s">
        <v>11</v>
      </c>
      <c r="L2" s="329" t="s">
        <v>12</v>
      </c>
      <c r="M2" s="329" t="s">
        <v>13</v>
      </c>
      <c r="N2" s="330" t="s">
        <v>14</v>
      </c>
      <c r="O2" s="329" t="s">
        <v>15</v>
      </c>
      <c r="P2" s="330" t="s">
        <v>16</v>
      </c>
      <c r="Q2" s="330" t="s">
        <v>17</v>
      </c>
      <c r="R2" s="330" t="s">
        <v>18</v>
      </c>
      <c r="S2" s="330" t="s">
        <v>19</v>
      </c>
      <c r="T2" s="330" t="s">
        <v>20</v>
      </c>
      <c r="U2" s="330" t="s">
        <v>21</v>
      </c>
      <c r="V2" s="330" t="s">
        <v>22</v>
      </c>
      <c r="W2" s="330" t="s">
        <v>23</v>
      </c>
      <c r="X2" s="330" t="s">
        <v>24</v>
      </c>
      <c r="Y2" s="330" t="s">
        <v>25</v>
      </c>
      <c r="Z2" s="330" t="s">
        <v>26</v>
      </c>
      <c r="AA2" s="330" t="s">
        <v>27</v>
      </c>
      <c r="AB2" s="330" t="s">
        <v>28</v>
      </c>
      <c r="AC2" s="330" t="s">
        <v>29</v>
      </c>
      <c r="AD2" s="330" t="s">
        <v>30</v>
      </c>
      <c r="AE2" s="330" t="s">
        <v>31</v>
      </c>
      <c r="AF2" s="330" t="s">
        <v>32</v>
      </c>
      <c r="AG2" s="330" t="s">
        <v>33</v>
      </c>
      <c r="AH2" s="330" t="s">
        <v>34</v>
      </c>
      <c r="AI2" s="330" t="s">
        <v>35</v>
      </c>
      <c r="AJ2" s="330" t="s">
        <v>36</v>
      </c>
      <c r="AK2" s="330" t="s">
        <v>37</v>
      </c>
      <c r="AL2" s="330" t="s">
        <v>38</v>
      </c>
      <c r="AM2" s="329" t="s">
        <v>39</v>
      </c>
      <c r="AN2" s="329" t="s">
        <v>40</v>
      </c>
      <c r="AO2" s="328" t="s">
        <v>41</v>
      </c>
      <c r="AP2" s="328" t="s">
        <v>42</v>
      </c>
      <c r="AQ2" s="328" t="s">
        <v>43</v>
      </c>
      <c r="AR2" s="328" t="s">
        <v>44</v>
      </c>
      <c r="AS2" s="328" t="s">
        <v>45</v>
      </c>
      <c r="AT2" s="328" t="s">
        <v>46</v>
      </c>
      <c r="AU2" s="328" t="s">
        <v>47</v>
      </c>
      <c r="AV2" s="328" t="s">
        <v>48</v>
      </c>
      <c r="AW2" s="328" t="s">
        <v>49</v>
      </c>
      <c r="AX2" s="328" t="s">
        <v>50</v>
      </c>
      <c r="AY2" s="328" t="s">
        <v>51</v>
      </c>
      <c r="AZ2" s="328" t="s">
        <v>52</v>
      </c>
      <c r="BA2" s="327" t="s">
        <v>53</v>
      </c>
    </row>
    <row r="3" spans="1:53" s="23" customFormat="1" ht="53.25" customHeight="1">
      <c r="A3" s="326" t="s">
        <v>536</v>
      </c>
      <c r="B3" s="3" t="s">
        <v>647</v>
      </c>
      <c r="C3" s="18" t="s">
        <v>55</v>
      </c>
      <c r="D3" s="5">
        <f>SUBTOTAL(9,AI3:AK3)</f>
        <v>2</v>
      </c>
      <c r="E3" s="6">
        <f>2021-L3</f>
        <v>3</v>
      </c>
      <c r="F3" s="7">
        <f>BA3</f>
        <v>3.452054794520548</v>
      </c>
      <c r="G3" s="7">
        <f>(AP3-AO3)/365</f>
        <v>3.452054794520548</v>
      </c>
      <c r="H3" s="8" t="s">
        <v>61</v>
      </c>
      <c r="I3" s="8" t="s">
        <v>648</v>
      </c>
      <c r="J3" s="9">
        <v>131411</v>
      </c>
      <c r="K3" s="18">
        <v>19986</v>
      </c>
      <c r="L3" s="6">
        <v>2018</v>
      </c>
      <c r="M3" s="11">
        <v>1100500</v>
      </c>
      <c r="N3" s="5">
        <v>2020</v>
      </c>
      <c r="O3" s="8" t="s">
        <v>167</v>
      </c>
      <c r="P3" s="8" t="s">
        <v>206</v>
      </c>
      <c r="Q3" s="12">
        <v>0</v>
      </c>
      <c r="R3" s="13" t="s">
        <v>660</v>
      </c>
      <c r="S3" s="14">
        <v>1100500</v>
      </c>
      <c r="T3" s="14">
        <v>880400</v>
      </c>
      <c r="U3" s="12">
        <v>0</v>
      </c>
      <c r="V3" s="12">
        <f>SUM(T3-U3)</f>
        <v>880400</v>
      </c>
      <c r="W3" s="15">
        <v>220100</v>
      </c>
      <c r="X3" s="16">
        <f>SUM(S3/M3)</f>
        <v>1</v>
      </c>
      <c r="Y3" s="16">
        <f>SUM(T3/M3)</f>
        <v>0.8</v>
      </c>
      <c r="Z3" s="16">
        <f>SUM(U3/T3)</f>
        <v>0</v>
      </c>
      <c r="AA3" s="17" t="s">
        <v>57</v>
      </c>
      <c r="AB3" s="17" t="s">
        <v>57</v>
      </c>
      <c r="AC3" s="18" t="s">
        <v>208</v>
      </c>
      <c r="AD3" s="18" t="s">
        <v>58</v>
      </c>
      <c r="AE3" s="18" t="s">
        <v>58</v>
      </c>
      <c r="AF3" s="18"/>
      <c r="AG3" s="18" t="s">
        <v>58</v>
      </c>
      <c r="AH3" s="18" t="s">
        <v>59</v>
      </c>
      <c r="AI3" s="5">
        <v>1</v>
      </c>
      <c r="AJ3" s="5"/>
      <c r="AK3" s="5">
        <v>1</v>
      </c>
      <c r="AL3" s="17"/>
      <c r="AM3" s="18" t="s">
        <v>57</v>
      </c>
      <c r="AN3" s="4" t="s">
        <v>659</v>
      </c>
      <c r="AO3" s="19">
        <v>43252</v>
      </c>
      <c r="AP3" s="19">
        <v>44512</v>
      </c>
      <c r="AQ3" s="20"/>
      <c r="AR3" s="19"/>
      <c r="AS3" s="20"/>
      <c r="AT3" s="20"/>
      <c r="AU3" s="20"/>
      <c r="AV3" s="21">
        <f>(AP3-AO3)/365</f>
        <v>3.452054794520548</v>
      </c>
      <c r="AW3" s="21" t="s">
        <v>60</v>
      </c>
      <c r="AX3" s="21" t="s">
        <v>60</v>
      </c>
      <c r="AY3" s="21" t="s">
        <v>60</v>
      </c>
      <c r="AZ3" s="21" t="s">
        <v>60</v>
      </c>
      <c r="BA3" s="22">
        <f>SUM(AV3:AZ3)</f>
        <v>3.452054794520548</v>
      </c>
    </row>
    <row r="4" spans="1:53" s="23" customFormat="1" ht="53.25" customHeight="1">
      <c r="A4" s="326" t="s">
        <v>536</v>
      </c>
      <c r="B4" s="3" t="s">
        <v>649</v>
      </c>
      <c r="C4" s="18" t="s">
        <v>55</v>
      </c>
      <c r="D4" s="5">
        <f>SUBTOTAL(9,AI4:AK4)</f>
        <v>1</v>
      </c>
      <c r="E4" s="6">
        <f>2021-L4</f>
        <v>3</v>
      </c>
      <c r="F4" s="7">
        <f>BA4</f>
        <v>3.452054794520548</v>
      </c>
      <c r="G4" s="7">
        <f>(AR4-AP4)/365</f>
        <v>1.4246575342465753</v>
      </c>
      <c r="H4" s="8" t="s">
        <v>64</v>
      </c>
      <c r="I4" s="9" t="s">
        <v>650</v>
      </c>
      <c r="J4" s="9">
        <v>121960.01</v>
      </c>
      <c r="K4" s="18">
        <v>19985</v>
      </c>
      <c r="L4" s="6">
        <v>2018</v>
      </c>
      <c r="M4" s="11">
        <v>762662.5</v>
      </c>
      <c r="N4" s="5">
        <v>2020</v>
      </c>
      <c r="O4" s="8" t="s">
        <v>49</v>
      </c>
      <c r="P4" s="3" t="s">
        <v>64</v>
      </c>
      <c r="Q4" s="12">
        <v>0</v>
      </c>
      <c r="R4" s="13" t="s">
        <v>658</v>
      </c>
      <c r="S4" s="14">
        <v>762662.5</v>
      </c>
      <c r="T4" s="14">
        <v>750000</v>
      </c>
      <c r="U4" s="12">
        <v>85000</v>
      </c>
      <c r="V4" s="12">
        <f>SUM(T4-U4)</f>
        <v>665000</v>
      </c>
      <c r="W4" s="15">
        <v>0</v>
      </c>
      <c r="X4" s="16">
        <f>SUM(S4/M4)</f>
        <v>1</v>
      </c>
      <c r="Y4" s="16">
        <f>SUM(T4/M4)</f>
        <v>0.98339698097126838</v>
      </c>
      <c r="Z4" s="16">
        <f>SUM(U4/T4)</f>
        <v>0.11333333333333333</v>
      </c>
      <c r="AA4" s="17" t="s">
        <v>60</v>
      </c>
      <c r="AB4" s="17" t="s">
        <v>57</v>
      </c>
      <c r="AC4" s="10">
        <v>3</v>
      </c>
      <c r="AD4" s="10"/>
      <c r="AE4" s="10"/>
      <c r="AF4" s="10"/>
      <c r="AG4" s="10"/>
      <c r="AH4" s="18" t="s">
        <v>65</v>
      </c>
      <c r="AI4" s="5"/>
      <c r="AJ4" s="5"/>
      <c r="AK4" s="5">
        <v>1</v>
      </c>
      <c r="AL4" s="17" t="s">
        <v>60</v>
      </c>
      <c r="AM4" s="18" t="s">
        <v>57</v>
      </c>
      <c r="AN4" s="4"/>
      <c r="AO4" s="19">
        <v>43252</v>
      </c>
      <c r="AP4" s="20">
        <v>43992</v>
      </c>
      <c r="AQ4" s="20"/>
      <c r="AR4" s="19">
        <v>44512</v>
      </c>
      <c r="AS4" s="20"/>
      <c r="AT4" s="20"/>
      <c r="AU4" s="20"/>
      <c r="AV4" s="21">
        <f>(AP4-AO4)/365</f>
        <v>2.0273972602739727</v>
      </c>
      <c r="AW4" s="21">
        <f>(AR4-AP4)/365</f>
        <v>1.4246575342465753</v>
      </c>
      <c r="AX4" s="21" t="s">
        <v>60</v>
      </c>
      <c r="AY4" s="21" t="s">
        <v>60</v>
      </c>
      <c r="AZ4" s="21" t="s">
        <v>60</v>
      </c>
      <c r="BA4" s="22">
        <f>SUM(AV4:AZ4)</f>
        <v>3.452054794520548</v>
      </c>
    </row>
    <row r="5" spans="1:53" s="23" customFormat="1" ht="53.25" customHeight="1">
      <c r="A5" s="326" t="s">
        <v>536</v>
      </c>
      <c r="B5" s="3" t="s">
        <v>652</v>
      </c>
      <c r="C5" s="18" t="s">
        <v>55</v>
      </c>
      <c r="D5" s="5">
        <f>SUBTOTAL(9,AI5:AK5)</f>
        <v>1</v>
      </c>
      <c r="E5" s="6">
        <f>2021-L5</f>
        <v>6</v>
      </c>
      <c r="F5" s="7">
        <f>BA5</f>
        <v>6.5315068493150683</v>
      </c>
      <c r="G5" s="7" t="s">
        <v>60</v>
      </c>
      <c r="H5" s="8" t="s">
        <v>61</v>
      </c>
      <c r="I5" s="8" t="s">
        <v>653</v>
      </c>
      <c r="J5" s="9">
        <v>120868</v>
      </c>
      <c r="K5" s="18"/>
      <c r="L5" s="6">
        <v>2015</v>
      </c>
      <c r="M5" s="11">
        <v>198137</v>
      </c>
      <c r="N5" s="5">
        <v>2020</v>
      </c>
      <c r="O5" s="8" t="s">
        <v>52</v>
      </c>
      <c r="P5" s="8" t="s">
        <v>657</v>
      </c>
      <c r="Q5" s="12">
        <v>34690</v>
      </c>
      <c r="R5" s="13" t="s">
        <v>656</v>
      </c>
      <c r="S5" s="14">
        <v>163447</v>
      </c>
      <c r="T5" s="14">
        <v>163447</v>
      </c>
      <c r="U5" s="12">
        <v>163447</v>
      </c>
      <c r="V5" s="12">
        <f>SUM(T5-U5)</f>
        <v>0</v>
      </c>
      <c r="W5" s="15">
        <v>0</v>
      </c>
      <c r="X5" s="16">
        <f>SUM(S5/M5)</f>
        <v>0.82491912161787051</v>
      </c>
      <c r="Y5" s="16">
        <f>SUM(T5/M5)</f>
        <v>0.82491912161787051</v>
      </c>
      <c r="Z5" s="16">
        <f>SUM(U5/T5)</f>
        <v>1</v>
      </c>
      <c r="AA5" s="17" t="s">
        <v>60</v>
      </c>
      <c r="AB5" s="17" t="s">
        <v>63</v>
      </c>
      <c r="AC5" s="18" t="s">
        <v>208</v>
      </c>
      <c r="AD5" s="18"/>
      <c r="AE5" s="18" t="s">
        <v>58</v>
      </c>
      <c r="AF5" s="18"/>
      <c r="AG5" s="18" t="s">
        <v>58</v>
      </c>
      <c r="AH5" s="18" t="s">
        <v>655</v>
      </c>
      <c r="AI5" s="5"/>
      <c r="AJ5" s="5">
        <v>1</v>
      </c>
      <c r="AK5" s="5"/>
      <c r="AL5" s="17" t="s">
        <v>60</v>
      </c>
      <c r="AM5" s="18" t="s">
        <v>57</v>
      </c>
      <c r="AN5" s="4"/>
      <c r="AO5" s="20">
        <v>42128</v>
      </c>
      <c r="AP5" s="20">
        <v>42128</v>
      </c>
      <c r="AQ5" s="20">
        <v>42517</v>
      </c>
      <c r="AR5" s="20">
        <v>42552</v>
      </c>
      <c r="AS5" s="19">
        <v>44019</v>
      </c>
      <c r="AT5" s="20">
        <v>44019</v>
      </c>
      <c r="AU5" s="19">
        <v>44512</v>
      </c>
      <c r="AV5" s="21">
        <f>(AP5-AO5)/365</f>
        <v>0</v>
      </c>
      <c r="AW5" s="21">
        <f>(AR5-AP5)/365</f>
        <v>1.1616438356164382</v>
      </c>
      <c r="AX5" s="21">
        <f>(AS5-AR5)/365</f>
        <v>4.0191780821917806</v>
      </c>
      <c r="AY5" s="21">
        <f>(AT5-AS5)/365</f>
        <v>0</v>
      </c>
      <c r="AZ5" s="21">
        <f>(AU5-AT5)/365</f>
        <v>1.3506849315068492</v>
      </c>
      <c r="BA5" s="22">
        <f>SUM(AV5:AZ5)</f>
        <v>6.5315068493150683</v>
      </c>
    </row>
    <row r="6" spans="1:53" s="23" customFormat="1" ht="53.25" customHeight="1">
      <c r="A6" s="325" t="s">
        <v>536</v>
      </c>
      <c r="B6" s="324" t="s">
        <v>645</v>
      </c>
      <c r="C6" s="310" t="s">
        <v>55</v>
      </c>
      <c r="D6" s="312">
        <f>SUBTOTAL(9,AI6:AK6)</f>
        <v>0</v>
      </c>
      <c r="E6" s="320"/>
      <c r="F6" s="323">
        <f>BA6</f>
        <v>1.4054794520547946</v>
      </c>
      <c r="G6" s="323">
        <f>(AP6-AO6)/365</f>
        <v>1.4054794520547946</v>
      </c>
      <c r="H6" s="318" t="s">
        <v>61</v>
      </c>
      <c r="I6" s="318" t="s">
        <v>646</v>
      </c>
      <c r="J6" s="322"/>
      <c r="K6" s="321"/>
      <c r="L6" s="320"/>
      <c r="M6" s="319">
        <v>1043809</v>
      </c>
      <c r="N6" s="312">
        <v>2021</v>
      </c>
      <c r="O6" s="318" t="s">
        <v>167</v>
      </c>
      <c r="P6" s="318" t="s">
        <v>206</v>
      </c>
      <c r="Q6" s="315">
        <v>0</v>
      </c>
      <c r="R6" s="317" t="s">
        <v>654</v>
      </c>
      <c r="S6" s="316">
        <v>1043809</v>
      </c>
      <c r="T6" s="316">
        <v>697447</v>
      </c>
      <c r="U6" s="315">
        <v>0</v>
      </c>
      <c r="V6" s="315">
        <f>SUM(T6-U6)</f>
        <v>697447</v>
      </c>
      <c r="W6" s="314">
        <v>346362</v>
      </c>
      <c r="X6" s="313">
        <f>SUM(S6/M6)</f>
        <v>1</v>
      </c>
      <c r="Y6" s="313">
        <f>SUM(T6/M6)</f>
        <v>0.66817492472281803</v>
      </c>
      <c r="Z6" s="313">
        <f>SUM(U6/T6)</f>
        <v>0</v>
      </c>
      <c r="AA6" s="311" t="s">
        <v>63</v>
      </c>
      <c r="AB6" s="311" t="s">
        <v>63</v>
      </c>
      <c r="AC6" s="310" t="s">
        <v>208</v>
      </c>
      <c r="AD6" s="310" t="s">
        <v>58</v>
      </c>
      <c r="AE6" s="310" t="s">
        <v>58</v>
      </c>
      <c r="AF6" s="310"/>
      <c r="AG6" s="310" t="s">
        <v>58</v>
      </c>
      <c r="AH6" s="310" t="s">
        <v>62</v>
      </c>
      <c r="AI6" s="312"/>
      <c r="AJ6" s="312"/>
      <c r="AK6" s="312"/>
      <c r="AL6" s="311"/>
      <c r="AM6" s="310" t="s">
        <v>57</v>
      </c>
      <c r="AN6" s="309"/>
      <c r="AO6" s="307">
        <v>43999</v>
      </c>
      <c r="AP6" s="308">
        <v>44512</v>
      </c>
      <c r="AQ6" s="307"/>
      <c r="AR6" s="307"/>
      <c r="AS6" s="307"/>
      <c r="AT6" s="308"/>
      <c r="AU6" s="307"/>
      <c r="AV6" s="306">
        <f>(AP6-AO6)/365</f>
        <v>1.4054794520547946</v>
      </c>
      <c r="AW6" s="306" t="s">
        <v>60</v>
      </c>
      <c r="AX6" s="306" t="s">
        <v>60</v>
      </c>
      <c r="AY6" s="306" t="s">
        <v>60</v>
      </c>
      <c r="AZ6" s="306" t="s">
        <v>60</v>
      </c>
      <c r="BA6" s="305">
        <f>SUM(AV6:AZ6)</f>
        <v>1.4054794520547946</v>
      </c>
    </row>
    <row r="8" spans="1:53" ht="75.75" customHeight="1">
      <c r="A8" s="335" t="s">
        <v>66</v>
      </c>
      <c r="B8" s="336"/>
      <c r="C8" s="336"/>
      <c r="D8" s="336"/>
      <c r="E8" s="336"/>
      <c r="F8" s="336"/>
    </row>
    <row r="9" spans="1:53" s="27" customFormat="1" ht="75.75" customHeight="1">
      <c r="A9" s="24" t="s">
        <v>67</v>
      </c>
      <c r="B9" s="25" t="s">
        <v>2</v>
      </c>
      <c r="C9" s="25" t="s">
        <v>68</v>
      </c>
      <c r="D9" s="25" t="s">
        <v>69</v>
      </c>
      <c r="E9" s="25" t="s">
        <v>1</v>
      </c>
      <c r="F9" s="26" t="s">
        <v>70</v>
      </c>
    </row>
    <row r="10" spans="1:53" ht="75.75" customHeight="1">
      <c r="A10" s="302" t="s">
        <v>214</v>
      </c>
      <c r="B10" s="28" t="s">
        <v>221</v>
      </c>
      <c r="C10" s="28" t="s">
        <v>222</v>
      </c>
      <c r="D10" s="28" t="s">
        <v>76</v>
      </c>
      <c r="E10" s="28" t="s">
        <v>75</v>
      </c>
      <c r="F10" s="301">
        <v>83300000</v>
      </c>
    </row>
    <row r="11" spans="1:53" ht="75.75" customHeight="1">
      <c r="A11" s="304" t="s">
        <v>653</v>
      </c>
      <c r="B11" s="29" t="s">
        <v>652</v>
      </c>
      <c r="C11" s="29" t="s">
        <v>61</v>
      </c>
      <c r="D11" s="29" t="s">
        <v>76</v>
      </c>
      <c r="E11" s="29" t="s">
        <v>536</v>
      </c>
      <c r="F11" s="303">
        <v>281987</v>
      </c>
    </row>
    <row r="12" spans="1:53" ht="75.75" customHeight="1">
      <c r="A12" s="302" t="s">
        <v>651</v>
      </c>
      <c r="B12" s="28" t="s">
        <v>640</v>
      </c>
      <c r="C12" s="28" t="s">
        <v>56</v>
      </c>
      <c r="D12" s="28" t="s">
        <v>76</v>
      </c>
      <c r="E12" s="28" t="s">
        <v>536</v>
      </c>
      <c r="F12" s="301">
        <v>550269</v>
      </c>
    </row>
    <row r="13" spans="1:53" ht="75.75" customHeight="1">
      <c r="A13" s="304" t="s">
        <v>650</v>
      </c>
      <c r="B13" s="29" t="s">
        <v>649</v>
      </c>
      <c r="C13" s="29" t="s">
        <v>64</v>
      </c>
      <c r="D13" s="29" t="s">
        <v>76</v>
      </c>
      <c r="E13" s="29" t="s">
        <v>536</v>
      </c>
      <c r="F13" s="303">
        <v>762662.5</v>
      </c>
    </row>
    <row r="14" spans="1:53" ht="75.75" customHeight="1">
      <c r="A14" s="302" t="s">
        <v>648</v>
      </c>
      <c r="B14" s="28" t="s">
        <v>647</v>
      </c>
      <c r="C14" s="28" t="s">
        <v>61</v>
      </c>
      <c r="D14" s="28" t="s">
        <v>76</v>
      </c>
      <c r="E14" s="28" t="s">
        <v>536</v>
      </c>
      <c r="F14" s="301">
        <v>1139215</v>
      </c>
    </row>
    <row r="15" spans="1:53" ht="75.75" customHeight="1">
      <c r="A15" s="304" t="s">
        <v>646</v>
      </c>
      <c r="B15" s="29" t="s">
        <v>645</v>
      </c>
      <c r="C15" s="29" t="s">
        <v>61</v>
      </c>
      <c r="D15" s="29" t="s">
        <v>76</v>
      </c>
      <c r="E15" s="29" t="s">
        <v>536</v>
      </c>
      <c r="F15" s="303">
        <v>1043809</v>
      </c>
    </row>
    <row r="16" spans="1:53" ht="75.75" customHeight="1">
      <c r="A16" s="302" t="s">
        <v>644</v>
      </c>
      <c r="B16" s="28" t="s">
        <v>643</v>
      </c>
      <c r="C16" s="28" t="s">
        <v>642</v>
      </c>
      <c r="D16" s="28" t="s">
        <v>279</v>
      </c>
      <c r="E16" s="28" t="s">
        <v>536</v>
      </c>
      <c r="F16" s="301">
        <v>1830000</v>
      </c>
      <c r="AE16" s="31"/>
    </row>
    <row r="17" spans="1:20" ht="75.75" customHeight="1">
      <c r="A17" s="300" t="s">
        <v>641</v>
      </c>
      <c r="B17" s="30" t="s">
        <v>640</v>
      </c>
      <c r="C17" s="30" t="s">
        <v>56</v>
      </c>
      <c r="D17" s="30" t="s">
        <v>76</v>
      </c>
      <c r="E17" s="30" t="s">
        <v>536</v>
      </c>
      <c r="F17" s="299">
        <v>532754</v>
      </c>
    </row>
    <row r="19" spans="1:20" ht="75.75" customHeight="1">
      <c r="A19" s="338" t="s">
        <v>77</v>
      </c>
      <c r="B19" s="338"/>
      <c r="C19" s="338"/>
      <c r="D19" s="338"/>
      <c r="E19" s="338"/>
      <c r="F19" s="338"/>
      <c r="G19" s="338"/>
      <c r="H19" s="338"/>
      <c r="I19" s="338"/>
      <c r="J19" s="338"/>
      <c r="K19" s="338"/>
      <c r="L19" s="338"/>
      <c r="M19" s="338"/>
      <c r="N19" s="338"/>
      <c r="O19" s="338"/>
      <c r="P19" s="338"/>
      <c r="Q19" s="338"/>
      <c r="R19" s="338"/>
      <c r="S19" s="338"/>
    </row>
    <row r="20" spans="1:20" ht="75.75" customHeight="1" thickBot="1">
      <c r="A20" s="338"/>
      <c r="B20" s="338"/>
      <c r="C20" s="338"/>
      <c r="D20" s="338"/>
      <c r="E20" s="338"/>
      <c r="F20" s="338"/>
      <c r="G20" s="338"/>
      <c r="H20" s="338"/>
      <c r="I20" s="338"/>
      <c r="J20" s="338"/>
      <c r="K20" s="338"/>
      <c r="L20" s="338"/>
      <c r="M20" s="338"/>
      <c r="N20" s="338"/>
      <c r="O20" s="338"/>
      <c r="P20" s="338"/>
      <c r="Q20" s="338"/>
      <c r="R20" s="338"/>
      <c r="S20" s="338"/>
    </row>
    <row r="21" spans="1:20" ht="75.75" customHeight="1" thickBot="1">
      <c r="A21" s="339" t="s">
        <v>78</v>
      </c>
      <c r="B21" s="340"/>
      <c r="C21" s="340"/>
      <c r="D21" s="341"/>
      <c r="E21" s="342" t="s">
        <v>79</v>
      </c>
      <c r="F21" s="343"/>
      <c r="G21" s="343"/>
      <c r="H21" s="344" t="s">
        <v>80</v>
      </c>
      <c r="I21" s="345"/>
      <c r="J21" s="345"/>
      <c r="K21" s="32"/>
      <c r="L21" s="32"/>
      <c r="M21" s="32"/>
      <c r="N21" s="32"/>
      <c r="O21" s="32"/>
      <c r="P21" s="32"/>
      <c r="Q21" s="32"/>
      <c r="R21" s="32"/>
      <c r="S21" s="32"/>
    </row>
    <row r="22" spans="1:20" s="283" customFormat="1" ht="38.25" customHeight="1">
      <c r="A22" s="298" t="s">
        <v>81</v>
      </c>
      <c r="B22" s="287" t="s">
        <v>82</v>
      </c>
      <c r="C22" s="286" t="s">
        <v>83</v>
      </c>
      <c r="D22" s="286" t="s">
        <v>84</v>
      </c>
      <c r="E22" s="297" t="s">
        <v>85</v>
      </c>
      <c r="F22" s="296" t="s">
        <v>86</v>
      </c>
      <c r="G22" s="295" t="s">
        <v>87</v>
      </c>
      <c r="H22" s="296" t="s">
        <v>88</v>
      </c>
      <c r="I22" s="295" t="s">
        <v>89</v>
      </c>
      <c r="J22" s="294" t="s">
        <v>90</v>
      </c>
      <c r="K22" s="293" t="s">
        <v>91</v>
      </c>
      <c r="L22" s="292" t="s">
        <v>92</v>
      </c>
      <c r="M22" s="291" t="s">
        <v>93</v>
      </c>
      <c r="N22" s="290" t="s">
        <v>94</v>
      </c>
      <c r="O22" s="289" t="s">
        <v>95</v>
      </c>
      <c r="P22" s="288" t="s">
        <v>96</v>
      </c>
      <c r="Q22" s="287" t="s">
        <v>97</v>
      </c>
      <c r="R22" s="286" t="s">
        <v>98</v>
      </c>
      <c r="S22" s="285" t="s">
        <v>99</v>
      </c>
      <c r="T22" s="284"/>
    </row>
    <row r="23" spans="1:20" ht="75.75" customHeight="1">
      <c r="A23" s="267">
        <v>2926</v>
      </c>
      <c r="B23" s="266" t="s">
        <v>635</v>
      </c>
      <c r="C23" s="265" t="s">
        <v>100</v>
      </c>
      <c r="D23" s="265" t="s">
        <v>631</v>
      </c>
      <c r="E23" s="264" t="s">
        <v>103</v>
      </c>
      <c r="F23" s="263" t="s">
        <v>63</v>
      </c>
      <c r="G23" s="262" t="s">
        <v>63</v>
      </c>
      <c r="H23" s="261">
        <v>2</v>
      </c>
      <c r="I23" s="260" t="s">
        <v>105</v>
      </c>
      <c r="J23" s="259">
        <v>4</v>
      </c>
      <c r="K23" s="258">
        <v>17</v>
      </c>
      <c r="L23" s="258">
        <v>8</v>
      </c>
      <c r="M23" s="258">
        <v>4</v>
      </c>
      <c r="N23" s="258">
        <v>1</v>
      </c>
      <c r="O23" s="258">
        <v>2</v>
      </c>
      <c r="P23" s="257">
        <v>36</v>
      </c>
      <c r="Q23" s="257">
        <v>153</v>
      </c>
      <c r="R23" s="256" t="s">
        <v>108</v>
      </c>
      <c r="S23" s="282" t="s">
        <v>63</v>
      </c>
    </row>
    <row r="24" spans="1:20" ht="75.75" customHeight="1">
      <c r="A24" s="280">
        <v>2927</v>
      </c>
      <c r="B24" s="279" t="s">
        <v>634</v>
      </c>
      <c r="C24" s="278" t="s">
        <v>109</v>
      </c>
      <c r="D24" s="278" t="s">
        <v>631</v>
      </c>
      <c r="E24" s="277" t="s">
        <v>173</v>
      </c>
      <c r="F24" s="276" t="s">
        <v>63</v>
      </c>
      <c r="G24" s="275" t="s">
        <v>63</v>
      </c>
      <c r="H24" s="274">
        <v>2</v>
      </c>
      <c r="I24" s="273" t="s">
        <v>101</v>
      </c>
      <c r="J24" s="272">
        <v>5</v>
      </c>
      <c r="K24" s="271">
        <v>11</v>
      </c>
      <c r="L24" s="271">
        <v>2</v>
      </c>
      <c r="M24" s="271">
        <v>2</v>
      </c>
      <c r="N24" s="271">
        <v>10</v>
      </c>
      <c r="O24" s="271">
        <v>2</v>
      </c>
      <c r="P24" s="270">
        <v>32</v>
      </c>
      <c r="Q24" s="270">
        <v>201</v>
      </c>
      <c r="R24" s="269" t="s">
        <v>108</v>
      </c>
      <c r="S24" s="281" t="s">
        <v>63</v>
      </c>
    </row>
    <row r="25" spans="1:20" ht="75.75" customHeight="1">
      <c r="A25" s="267">
        <v>2925</v>
      </c>
      <c r="B25" s="266" t="s">
        <v>636</v>
      </c>
      <c r="C25" s="265" t="s">
        <v>107</v>
      </c>
      <c r="D25" s="265" t="s">
        <v>631</v>
      </c>
      <c r="E25" s="264" t="s">
        <v>103</v>
      </c>
      <c r="F25" s="263" t="s">
        <v>63</v>
      </c>
      <c r="G25" s="262" t="s">
        <v>63</v>
      </c>
      <c r="H25" s="261">
        <v>3</v>
      </c>
      <c r="I25" s="260" t="s">
        <v>105</v>
      </c>
      <c r="J25" s="259">
        <v>2</v>
      </c>
      <c r="K25" s="258">
        <v>5</v>
      </c>
      <c r="L25" s="258">
        <v>7</v>
      </c>
      <c r="M25" s="258">
        <v>7</v>
      </c>
      <c r="N25" s="258">
        <v>8</v>
      </c>
      <c r="O25" s="258">
        <v>2</v>
      </c>
      <c r="P25" s="257">
        <v>31</v>
      </c>
      <c r="Q25" s="257">
        <v>214</v>
      </c>
      <c r="R25" s="256" t="s">
        <v>108</v>
      </c>
      <c r="S25" s="255" t="s">
        <v>63</v>
      </c>
    </row>
    <row r="26" spans="1:20" ht="75.75" customHeight="1">
      <c r="A26" s="280">
        <v>2928</v>
      </c>
      <c r="B26" s="279" t="s">
        <v>633</v>
      </c>
      <c r="C26" s="278" t="s">
        <v>106</v>
      </c>
      <c r="D26" s="278" t="s">
        <v>631</v>
      </c>
      <c r="E26" s="277" t="s">
        <v>103</v>
      </c>
      <c r="F26" s="276" t="s">
        <v>63</v>
      </c>
      <c r="G26" s="275" t="s">
        <v>63</v>
      </c>
      <c r="H26" s="274">
        <v>0.8</v>
      </c>
      <c r="I26" s="273">
        <v>2035</v>
      </c>
      <c r="J26" s="272">
        <v>0</v>
      </c>
      <c r="K26" s="271">
        <v>15</v>
      </c>
      <c r="L26" s="271">
        <v>3</v>
      </c>
      <c r="M26" s="271">
        <v>4</v>
      </c>
      <c r="N26" s="271">
        <v>5</v>
      </c>
      <c r="O26" s="271">
        <v>0</v>
      </c>
      <c r="P26" s="270">
        <v>27</v>
      </c>
      <c r="Q26" s="270">
        <v>256</v>
      </c>
      <c r="R26" s="269" t="s">
        <v>110</v>
      </c>
      <c r="S26" s="281" t="s">
        <v>63</v>
      </c>
    </row>
    <row r="27" spans="1:20" ht="75.75" customHeight="1">
      <c r="A27" s="267">
        <v>2923</v>
      </c>
      <c r="B27" s="266" t="s">
        <v>638</v>
      </c>
      <c r="C27" s="265" t="s">
        <v>215</v>
      </c>
      <c r="D27" s="265" t="s">
        <v>631</v>
      </c>
      <c r="E27" s="264" t="s">
        <v>103</v>
      </c>
      <c r="F27" s="263" t="s">
        <v>63</v>
      </c>
      <c r="G27" s="262" t="s">
        <v>63</v>
      </c>
      <c r="H27" s="261">
        <v>5</v>
      </c>
      <c r="I27" s="260" t="s">
        <v>105</v>
      </c>
      <c r="J27" s="259">
        <v>0</v>
      </c>
      <c r="K27" s="258">
        <v>1</v>
      </c>
      <c r="L27" s="258">
        <v>5</v>
      </c>
      <c r="M27" s="258">
        <v>9</v>
      </c>
      <c r="N27" s="258">
        <v>5</v>
      </c>
      <c r="O27" s="258">
        <v>2</v>
      </c>
      <c r="P27" s="257">
        <v>22</v>
      </c>
      <c r="Q27" s="257">
        <v>286</v>
      </c>
      <c r="R27" s="256" t="s">
        <v>110</v>
      </c>
      <c r="S27" s="255" t="s">
        <v>63</v>
      </c>
    </row>
    <row r="28" spans="1:20" ht="75.75" customHeight="1">
      <c r="A28" s="280">
        <v>2924</v>
      </c>
      <c r="B28" s="279" t="s">
        <v>637</v>
      </c>
      <c r="C28" s="278" t="s">
        <v>215</v>
      </c>
      <c r="D28" s="278" t="s">
        <v>631</v>
      </c>
      <c r="E28" s="277" t="s">
        <v>103</v>
      </c>
      <c r="F28" s="276" t="s">
        <v>63</v>
      </c>
      <c r="G28" s="275" t="s">
        <v>63</v>
      </c>
      <c r="H28" s="274">
        <v>8.5</v>
      </c>
      <c r="I28" s="273" t="s">
        <v>105</v>
      </c>
      <c r="J28" s="272">
        <v>4</v>
      </c>
      <c r="K28" s="271">
        <v>0</v>
      </c>
      <c r="L28" s="271">
        <v>5</v>
      </c>
      <c r="M28" s="271">
        <v>8</v>
      </c>
      <c r="N28" s="271">
        <v>2</v>
      </c>
      <c r="O28" s="271">
        <v>2</v>
      </c>
      <c r="P28" s="270">
        <v>21</v>
      </c>
      <c r="Q28" s="270">
        <v>292</v>
      </c>
      <c r="R28" s="269" t="s">
        <v>110</v>
      </c>
      <c r="S28" s="268" t="s">
        <v>63</v>
      </c>
    </row>
    <row r="29" spans="1:20" ht="75.75" customHeight="1">
      <c r="A29" s="267">
        <v>2929</v>
      </c>
      <c r="B29" s="266" t="s">
        <v>632</v>
      </c>
      <c r="C29" s="265" t="s">
        <v>629</v>
      </c>
      <c r="D29" s="265" t="s">
        <v>631</v>
      </c>
      <c r="E29" s="264" t="s">
        <v>630</v>
      </c>
      <c r="F29" s="263" t="s">
        <v>63</v>
      </c>
      <c r="G29" s="262" t="s">
        <v>63</v>
      </c>
      <c r="H29" s="261">
        <v>0.1</v>
      </c>
      <c r="I29" s="260" t="s">
        <v>101</v>
      </c>
      <c r="J29" s="259">
        <v>0</v>
      </c>
      <c r="K29" s="258">
        <v>4</v>
      </c>
      <c r="L29" s="258">
        <v>4</v>
      </c>
      <c r="M29" s="258">
        <v>6</v>
      </c>
      <c r="N29" s="258">
        <v>0</v>
      </c>
      <c r="O29" s="258">
        <v>2</v>
      </c>
      <c r="P29" s="257">
        <v>16</v>
      </c>
      <c r="Q29" s="257">
        <v>317</v>
      </c>
      <c r="R29" s="256" t="s">
        <v>110</v>
      </c>
      <c r="S29" s="255" t="s">
        <v>63</v>
      </c>
    </row>
    <row r="30" spans="1:20" ht="75.75" customHeight="1">
      <c r="A30" s="254">
        <v>2930</v>
      </c>
      <c r="B30" s="253" t="s">
        <v>628</v>
      </c>
      <c r="C30" s="252" t="s">
        <v>629</v>
      </c>
      <c r="D30" s="252" t="s">
        <v>631</v>
      </c>
      <c r="E30" s="251" t="s">
        <v>630</v>
      </c>
      <c r="F30" s="250" t="s">
        <v>63</v>
      </c>
      <c r="G30" s="249" t="s">
        <v>63</v>
      </c>
      <c r="H30" s="248">
        <v>7.4999999999999997E-2</v>
      </c>
      <c r="I30" s="247" t="s">
        <v>101</v>
      </c>
      <c r="J30" s="246">
        <v>0</v>
      </c>
      <c r="K30" s="245">
        <v>4</v>
      </c>
      <c r="L30" s="245">
        <v>4</v>
      </c>
      <c r="M30" s="245">
        <v>6</v>
      </c>
      <c r="N30" s="245">
        <v>0</v>
      </c>
      <c r="O30" s="245">
        <v>2</v>
      </c>
      <c r="P30" s="244">
        <v>16</v>
      </c>
      <c r="Q30" s="244">
        <v>317</v>
      </c>
      <c r="R30" s="243" t="s">
        <v>110</v>
      </c>
      <c r="S30" s="242" t="s">
        <v>63</v>
      </c>
    </row>
    <row r="31" spans="1:20" ht="75.75" customHeight="1">
      <c r="A31" s="241"/>
      <c r="B31" s="240"/>
      <c r="C31" s="240"/>
      <c r="D31" s="240"/>
      <c r="E31" s="240"/>
      <c r="F31" s="238"/>
      <c r="G31" s="238"/>
      <c r="H31" s="239"/>
      <c r="I31" s="238"/>
      <c r="J31" s="237"/>
      <c r="K31" s="237"/>
      <c r="L31" s="237"/>
      <c r="M31" s="237"/>
      <c r="N31" s="237"/>
      <c r="O31" s="237"/>
      <c r="P31" s="236"/>
      <c r="Q31" s="236"/>
      <c r="R31" s="235"/>
      <c r="S31" s="234"/>
    </row>
    <row r="32" spans="1:20" ht="75.75" customHeight="1">
      <c r="A32" s="338" t="s">
        <v>639</v>
      </c>
      <c r="B32" s="338"/>
      <c r="C32" s="338"/>
      <c r="D32" s="338"/>
      <c r="E32" s="338"/>
      <c r="F32" s="338"/>
      <c r="G32" s="338"/>
      <c r="H32" s="338"/>
      <c r="I32" s="338"/>
      <c r="J32" s="338"/>
      <c r="K32" s="338"/>
      <c r="L32" s="338"/>
      <c r="M32" s="338"/>
      <c r="N32" s="338"/>
      <c r="O32" s="338"/>
      <c r="P32" s="338"/>
    </row>
    <row r="33" spans="1:16" ht="75.75" customHeight="1">
      <c r="A33" s="335"/>
      <c r="B33" s="335"/>
      <c r="C33" s="335"/>
      <c r="D33" s="335"/>
      <c r="E33" s="335"/>
      <c r="F33" s="335"/>
      <c r="G33" s="335"/>
      <c r="H33" s="335"/>
      <c r="I33" s="335"/>
      <c r="J33" s="335"/>
      <c r="K33" s="335"/>
      <c r="L33" s="335"/>
      <c r="M33" s="335"/>
      <c r="N33" s="335"/>
      <c r="O33" s="335"/>
      <c r="P33" s="335"/>
    </row>
    <row r="34" spans="1:16" s="31" customFormat="1" ht="75.75" customHeight="1">
      <c r="A34" s="233" t="s">
        <v>111</v>
      </c>
      <c r="B34" s="225" t="s">
        <v>112</v>
      </c>
      <c r="C34" s="225" t="s">
        <v>3</v>
      </c>
      <c r="D34" s="225" t="s">
        <v>113</v>
      </c>
      <c r="E34" s="225" t="s">
        <v>2</v>
      </c>
      <c r="F34" s="225" t="s">
        <v>114</v>
      </c>
      <c r="G34" s="225" t="s">
        <v>97</v>
      </c>
      <c r="H34" s="232" t="s">
        <v>98</v>
      </c>
      <c r="I34" s="231" t="s">
        <v>115</v>
      </c>
      <c r="J34" s="230" t="s">
        <v>116</v>
      </c>
      <c r="K34" s="229" t="s">
        <v>117</v>
      </c>
      <c r="L34" s="228" t="s">
        <v>118</v>
      </c>
      <c r="M34" s="227" t="s">
        <v>119</v>
      </c>
      <c r="N34" s="226" t="s">
        <v>120</v>
      </c>
      <c r="O34" s="225" t="s">
        <v>121</v>
      </c>
      <c r="P34" s="224" t="s">
        <v>122</v>
      </c>
    </row>
    <row r="35" spans="1:16" s="216" customFormat="1" ht="75.75" customHeight="1">
      <c r="A35" s="223">
        <v>2923</v>
      </c>
      <c r="B35" s="218" t="s">
        <v>631</v>
      </c>
      <c r="C35" s="218" t="s">
        <v>103</v>
      </c>
      <c r="D35" s="218" t="s">
        <v>215</v>
      </c>
      <c r="E35" s="218" t="s">
        <v>638</v>
      </c>
      <c r="F35" s="222">
        <v>22</v>
      </c>
      <c r="G35" s="222">
        <v>286</v>
      </c>
      <c r="H35" s="221" t="s">
        <v>110</v>
      </c>
      <c r="I35" s="220" t="s">
        <v>123</v>
      </c>
      <c r="J35" s="219" t="s">
        <v>123</v>
      </c>
      <c r="K35" s="219" t="s">
        <v>123</v>
      </c>
      <c r="L35" s="219" t="s">
        <v>124</v>
      </c>
      <c r="M35" s="219" t="s">
        <v>124</v>
      </c>
      <c r="N35" s="219" t="s">
        <v>123</v>
      </c>
      <c r="O35" s="218" t="s">
        <v>63</v>
      </c>
      <c r="P35" s="217">
        <v>5</v>
      </c>
    </row>
    <row r="36" spans="1:16" s="216" customFormat="1" ht="75.75" customHeight="1">
      <c r="A36" s="223">
        <v>2924</v>
      </c>
      <c r="B36" s="218" t="s">
        <v>631</v>
      </c>
      <c r="C36" s="218" t="s">
        <v>103</v>
      </c>
      <c r="D36" s="218" t="s">
        <v>215</v>
      </c>
      <c r="E36" s="218" t="s">
        <v>637</v>
      </c>
      <c r="F36" s="222">
        <v>21</v>
      </c>
      <c r="G36" s="222">
        <v>292</v>
      </c>
      <c r="H36" s="221" t="s">
        <v>110</v>
      </c>
      <c r="I36" s="220" t="s">
        <v>125</v>
      </c>
      <c r="J36" s="219" t="s">
        <v>123</v>
      </c>
      <c r="K36" s="219" t="s">
        <v>123</v>
      </c>
      <c r="L36" s="219" t="s">
        <v>124</v>
      </c>
      <c r="M36" s="219" t="s">
        <v>123</v>
      </c>
      <c r="N36" s="219" t="s">
        <v>123</v>
      </c>
      <c r="O36" s="218" t="s">
        <v>63</v>
      </c>
      <c r="P36" s="217">
        <v>8.5</v>
      </c>
    </row>
    <row r="37" spans="1:16" s="216" customFormat="1" ht="75.75" customHeight="1">
      <c r="A37" s="223">
        <v>2925</v>
      </c>
      <c r="B37" s="218" t="s">
        <v>631</v>
      </c>
      <c r="C37" s="218" t="s">
        <v>103</v>
      </c>
      <c r="D37" s="218" t="s">
        <v>107</v>
      </c>
      <c r="E37" s="218" t="s">
        <v>636</v>
      </c>
      <c r="F37" s="222">
        <v>31</v>
      </c>
      <c r="G37" s="222">
        <v>214</v>
      </c>
      <c r="H37" s="221" t="s">
        <v>108</v>
      </c>
      <c r="I37" s="220" t="s">
        <v>123</v>
      </c>
      <c r="J37" s="219" t="s">
        <v>123</v>
      </c>
      <c r="K37" s="219" t="s">
        <v>123</v>
      </c>
      <c r="L37" s="219" t="s">
        <v>124</v>
      </c>
      <c r="M37" s="219" t="s">
        <v>124</v>
      </c>
      <c r="N37" s="219" t="s">
        <v>123</v>
      </c>
      <c r="O37" s="218" t="s">
        <v>63</v>
      </c>
      <c r="P37" s="217">
        <v>3</v>
      </c>
    </row>
    <row r="38" spans="1:16" s="216" customFormat="1" ht="75.75" customHeight="1">
      <c r="A38" s="223">
        <v>2926</v>
      </c>
      <c r="B38" s="218" t="s">
        <v>631</v>
      </c>
      <c r="C38" s="218" t="s">
        <v>103</v>
      </c>
      <c r="D38" s="218" t="s">
        <v>100</v>
      </c>
      <c r="E38" s="218" t="s">
        <v>635</v>
      </c>
      <c r="F38" s="222">
        <v>36</v>
      </c>
      <c r="G38" s="222">
        <v>153</v>
      </c>
      <c r="H38" s="221" t="s">
        <v>108</v>
      </c>
      <c r="I38" s="220" t="s">
        <v>125</v>
      </c>
      <c r="J38" s="219" t="s">
        <v>124</v>
      </c>
      <c r="K38" s="219" t="s">
        <v>125</v>
      </c>
      <c r="L38" s="219" t="s">
        <v>125</v>
      </c>
      <c r="M38" s="219" t="s">
        <v>123</v>
      </c>
      <c r="N38" s="219" t="s">
        <v>123</v>
      </c>
      <c r="O38" s="218" t="s">
        <v>63</v>
      </c>
      <c r="P38" s="217">
        <v>2</v>
      </c>
    </row>
    <row r="39" spans="1:16" s="216" customFormat="1" ht="75.75" customHeight="1">
      <c r="A39" s="223">
        <v>2927</v>
      </c>
      <c r="B39" s="218" t="s">
        <v>631</v>
      </c>
      <c r="C39" s="218" t="s">
        <v>173</v>
      </c>
      <c r="D39" s="218" t="s">
        <v>109</v>
      </c>
      <c r="E39" s="218" t="s">
        <v>634</v>
      </c>
      <c r="F39" s="222">
        <v>32</v>
      </c>
      <c r="G39" s="222">
        <v>201</v>
      </c>
      <c r="H39" s="221" t="s">
        <v>108</v>
      </c>
      <c r="I39" s="220" t="s">
        <v>124</v>
      </c>
      <c r="J39" s="219" t="s">
        <v>124</v>
      </c>
      <c r="K39" s="219" t="s">
        <v>123</v>
      </c>
      <c r="L39" s="219" t="s">
        <v>123</v>
      </c>
      <c r="M39" s="219" t="s">
        <v>124</v>
      </c>
      <c r="N39" s="219" t="s">
        <v>123</v>
      </c>
      <c r="O39" s="218" t="s">
        <v>63</v>
      </c>
      <c r="P39" s="217">
        <v>2</v>
      </c>
    </row>
    <row r="40" spans="1:16" s="216" customFormat="1" ht="75.75" customHeight="1">
      <c r="A40" s="223">
        <v>2928</v>
      </c>
      <c r="B40" s="218" t="s">
        <v>631</v>
      </c>
      <c r="C40" s="218" t="s">
        <v>103</v>
      </c>
      <c r="D40" s="218" t="s">
        <v>106</v>
      </c>
      <c r="E40" s="218" t="s">
        <v>633</v>
      </c>
      <c r="F40" s="222">
        <v>27</v>
      </c>
      <c r="G40" s="222">
        <v>256</v>
      </c>
      <c r="H40" s="221" t="s">
        <v>110</v>
      </c>
      <c r="I40" s="220" t="s">
        <v>123</v>
      </c>
      <c r="J40" s="219" t="s">
        <v>124</v>
      </c>
      <c r="K40" s="219" t="s">
        <v>123</v>
      </c>
      <c r="L40" s="219" t="s">
        <v>125</v>
      </c>
      <c r="M40" s="219" t="s">
        <v>124</v>
      </c>
      <c r="N40" s="219" t="s">
        <v>123</v>
      </c>
      <c r="O40" s="218" t="s">
        <v>63</v>
      </c>
      <c r="P40" s="217">
        <v>0.8</v>
      </c>
    </row>
    <row r="41" spans="1:16" s="216" customFormat="1" ht="75.75" customHeight="1">
      <c r="A41" s="223">
        <v>2929</v>
      </c>
      <c r="B41" s="218" t="s">
        <v>631</v>
      </c>
      <c r="C41" s="218" t="s">
        <v>630</v>
      </c>
      <c r="D41" s="218" t="s">
        <v>629</v>
      </c>
      <c r="E41" s="218" t="s">
        <v>632</v>
      </c>
      <c r="F41" s="222">
        <v>16</v>
      </c>
      <c r="G41" s="222">
        <v>317</v>
      </c>
      <c r="H41" s="221" t="s">
        <v>110</v>
      </c>
      <c r="I41" s="220" t="s">
        <v>123</v>
      </c>
      <c r="J41" s="219" t="s">
        <v>123</v>
      </c>
      <c r="K41" s="219" t="s">
        <v>123</v>
      </c>
      <c r="L41" s="219" t="s">
        <v>124</v>
      </c>
      <c r="M41" s="219" t="s">
        <v>123</v>
      </c>
      <c r="N41" s="219" t="s">
        <v>123</v>
      </c>
      <c r="O41" s="218" t="s">
        <v>63</v>
      </c>
      <c r="P41" s="217">
        <v>0.1</v>
      </c>
    </row>
    <row r="42" spans="1:16" s="216" customFormat="1" ht="75.75" customHeight="1">
      <c r="A42" s="223">
        <v>2930</v>
      </c>
      <c r="B42" s="218" t="s">
        <v>631</v>
      </c>
      <c r="C42" s="218" t="s">
        <v>630</v>
      </c>
      <c r="D42" s="218" t="s">
        <v>629</v>
      </c>
      <c r="E42" s="218" t="s">
        <v>628</v>
      </c>
      <c r="F42" s="222">
        <v>16</v>
      </c>
      <c r="G42" s="222">
        <v>317</v>
      </c>
      <c r="H42" s="221" t="s">
        <v>110</v>
      </c>
      <c r="I42" s="220" t="s">
        <v>123</v>
      </c>
      <c r="J42" s="219" t="s">
        <v>123</v>
      </c>
      <c r="K42" s="219" t="s">
        <v>123</v>
      </c>
      <c r="L42" s="219" t="s">
        <v>124</v>
      </c>
      <c r="M42" s="219" t="s">
        <v>123</v>
      </c>
      <c r="N42" s="219" t="s">
        <v>123</v>
      </c>
      <c r="O42" s="218" t="s">
        <v>63</v>
      </c>
      <c r="P42" s="217">
        <v>7.4999999999999997E-2</v>
      </c>
    </row>
  </sheetData>
  <mergeCells count="7">
    <mergeCell ref="A8:F8"/>
    <mergeCell ref="A1:G1"/>
    <mergeCell ref="A32:P33"/>
    <mergeCell ref="A21:D21"/>
    <mergeCell ref="E21:G21"/>
    <mergeCell ref="H21:J21"/>
    <mergeCell ref="A19:S20"/>
  </mergeCells>
  <conditionalFormatting sqref="F3:F6">
    <cfRule type="expression" dxfId="240" priority="1">
      <formula>AND(E3&lt;&gt;"", F3&lt;&gt;"", E3&lt;F3)</formula>
    </cfRule>
  </conditionalFormatting>
  <conditionalFormatting sqref="G3:G6">
    <cfRule type="expression" dxfId="239" priority="7">
      <formula>AND(G3&lt;&gt;"N/A", G3&gt;2)</formula>
    </cfRule>
  </conditionalFormatting>
  <conditionalFormatting sqref="I34:N42">
    <cfRule type="cellIs" dxfId="238" priority="72" stopIfTrue="1" operator="equal">
      <formula>"-"</formula>
    </cfRule>
    <cfRule type="cellIs" dxfId="237" priority="73" stopIfTrue="1" operator="equal">
      <formula>"="</formula>
    </cfRule>
    <cfRule type="cellIs" dxfId="236" priority="74" stopIfTrue="1" operator="equal">
      <formula>"+"</formula>
    </cfRule>
  </conditionalFormatting>
  <conditionalFormatting sqref="X3">
    <cfRule type="dataBar" priority="55">
      <dataBar>
        <cfvo type="num" val="0"/>
        <cfvo type="num" val="1"/>
        <color rgb="FF638EC6"/>
      </dataBar>
      <extLst>
        <ext xmlns:x14="http://schemas.microsoft.com/office/spreadsheetml/2009/9/main" uri="{B025F937-C7B1-47D3-B67F-A62EFF666E3E}">
          <x14:id>{39F7FAF1-A479-B340-AEEB-0BDCCCC7E76E}</x14:id>
        </ext>
      </extLst>
    </cfRule>
    <cfRule type="dataBar" priority="56">
      <dataBar>
        <cfvo type="min"/>
        <cfvo type="max"/>
        <color rgb="FF638EC6"/>
      </dataBar>
      <extLst>
        <ext xmlns:x14="http://schemas.microsoft.com/office/spreadsheetml/2009/9/main" uri="{B025F937-C7B1-47D3-B67F-A62EFF666E3E}">
          <x14:id>{92A7CD86-CC6F-D040-8A8B-EF7E33C4A839}</x14:id>
        </ext>
      </extLst>
    </cfRule>
    <cfRule type="dataBar" priority="57">
      <dataBar>
        <cfvo type="percent" val="0"/>
        <cfvo type="percent" val="100"/>
        <color rgb="FF638EC6"/>
      </dataBar>
      <extLst>
        <ext xmlns:x14="http://schemas.microsoft.com/office/spreadsheetml/2009/9/main" uri="{B025F937-C7B1-47D3-B67F-A62EFF666E3E}">
          <x14:id>{7093D247-529F-FE4C-9883-A32D48980423}</x14:id>
        </ext>
      </extLst>
    </cfRule>
    <cfRule type="dataBar" priority="58">
      <dataBar>
        <cfvo type="percent" val="0"/>
        <cfvo type="percent" val="100"/>
        <color rgb="FF638EC6"/>
      </dataBar>
      <extLst>
        <ext xmlns:x14="http://schemas.microsoft.com/office/spreadsheetml/2009/9/main" uri="{B025F937-C7B1-47D3-B67F-A62EFF666E3E}">
          <x14:id>{56AEFC35-8E00-C94C-8392-B79B03011D93}</x14:id>
        </ext>
      </extLst>
    </cfRule>
    <cfRule type="dataBar" priority="59">
      <dataBar>
        <cfvo type="min"/>
        <cfvo type="max"/>
        <color rgb="FF638EC6"/>
      </dataBar>
      <extLst>
        <ext xmlns:x14="http://schemas.microsoft.com/office/spreadsheetml/2009/9/main" uri="{B025F937-C7B1-47D3-B67F-A62EFF666E3E}">
          <x14:id>{2578377D-ACD0-6046-A7AC-0A265D0B9698}</x14:id>
        </ext>
      </extLst>
    </cfRule>
  </conditionalFormatting>
  <conditionalFormatting sqref="X4">
    <cfRule type="dataBar" priority="38">
      <dataBar>
        <cfvo type="num" val="0"/>
        <cfvo type="num" val="1"/>
        <color rgb="FF638EC6"/>
      </dataBar>
      <extLst>
        <ext xmlns:x14="http://schemas.microsoft.com/office/spreadsheetml/2009/9/main" uri="{B025F937-C7B1-47D3-B67F-A62EFF666E3E}">
          <x14:id>{83421FF3-62C2-B14D-B8F6-4127486AC4F4}</x14:id>
        </ext>
      </extLst>
    </cfRule>
    <cfRule type="dataBar" priority="39">
      <dataBar>
        <cfvo type="min"/>
        <cfvo type="max"/>
        <color rgb="FF638EC6"/>
      </dataBar>
      <extLst>
        <ext xmlns:x14="http://schemas.microsoft.com/office/spreadsheetml/2009/9/main" uri="{B025F937-C7B1-47D3-B67F-A62EFF666E3E}">
          <x14:id>{51D95957-EF23-E246-BFCC-326BFF398993}</x14:id>
        </ext>
      </extLst>
    </cfRule>
    <cfRule type="dataBar" priority="40">
      <dataBar>
        <cfvo type="percent" val="0"/>
        <cfvo type="percent" val="100"/>
        <color rgb="FF638EC6"/>
      </dataBar>
      <extLst>
        <ext xmlns:x14="http://schemas.microsoft.com/office/spreadsheetml/2009/9/main" uri="{B025F937-C7B1-47D3-B67F-A62EFF666E3E}">
          <x14:id>{DEB175A5-C5A2-694F-9C5A-DC34560D008A}</x14:id>
        </ext>
      </extLst>
    </cfRule>
    <cfRule type="dataBar" priority="41">
      <dataBar>
        <cfvo type="percent" val="0"/>
        <cfvo type="percent" val="100"/>
        <color rgb="FF638EC6"/>
      </dataBar>
      <extLst>
        <ext xmlns:x14="http://schemas.microsoft.com/office/spreadsheetml/2009/9/main" uri="{B025F937-C7B1-47D3-B67F-A62EFF666E3E}">
          <x14:id>{874F05F0-D86E-C745-829E-E1F73D2BCEC4}</x14:id>
        </ext>
      </extLst>
    </cfRule>
    <cfRule type="dataBar" priority="42">
      <dataBar>
        <cfvo type="min"/>
        <cfvo type="max"/>
        <color rgb="FF638EC6"/>
      </dataBar>
      <extLst>
        <ext xmlns:x14="http://schemas.microsoft.com/office/spreadsheetml/2009/9/main" uri="{B025F937-C7B1-47D3-B67F-A62EFF666E3E}">
          <x14:id>{A6A534F8-34D7-EA46-ACB1-823853429906}</x14:id>
        </ext>
      </extLst>
    </cfRule>
  </conditionalFormatting>
  <conditionalFormatting sqref="X5">
    <cfRule type="dataBar" priority="21">
      <dataBar>
        <cfvo type="num" val="0"/>
        <cfvo type="num" val="1"/>
        <color rgb="FF638EC6"/>
      </dataBar>
      <extLst>
        <ext xmlns:x14="http://schemas.microsoft.com/office/spreadsheetml/2009/9/main" uri="{B025F937-C7B1-47D3-B67F-A62EFF666E3E}">
          <x14:id>{67D0802B-A73D-DC4F-AFDB-3ED530248B09}</x14:id>
        </ext>
      </extLst>
    </cfRule>
    <cfRule type="dataBar" priority="22">
      <dataBar>
        <cfvo type="min"/>
        <cfvo type="max"/>
        <color rgb="FF638EC6"/>
      </dataBar>
      <extLst>
        <ext xmlns:x14="http://schemas.microsoft.com/office/spreadsheetml/2009/9/main" uri="{B025F937-C7B1-47D3-B67F-A62EFF666E3E}">
          <x14:id>{FA88F0EE-DC92-CB47-80E0-2F88EEF8D900}</x14:id>
        </ext>
      </extLst>
    </cfRule>
    <cfRule type="dataBar" priority="23">
      <dataBar>
        <cfvo type="percent" val="0"/>
        <cfvo type="percent" val="100"/>
        <color rgb="FF638EC6"/>
      </dataBar>
      <extLst>
        <ext xmlns:x14="http://schemas.microsoft.com/office/spreadsheetml/2009/9/main" uri="{B025F937-C7B1-47D3-B67F-A62EFF666E3E}">
          <x14:id>{7CFDE449-F685-AC4A-AB02-51FDC4D1B280}</x14:id>
        </ext>
      </extLst>
    </cfRule>
    <cfRule type="dataBar" priority="24">
      <dataBar>
        <cfvo type="percent" val="0"/>
        <cfvo type="percent" val="100"/>
        <color rgb="FF638EC6"/>
      </dataBar>
      <extLst>
        <ext xmlns:x14="http://schemas.microsoft.com/office/spreadsheetml/2009/9/main" uri="{B025F937-C7B1-47D3-B67F-A62EFF666E3E}">
          <x14:id>{3424239C-C9EB-DC47-90F6-EE570854339A}</x14:id>
        </ext>
      </extLst>
    </cfRule>
    <cfRule type="dataBar" priority="25">
      <dataBar>
        <cfvo type="min"/>
        <cfvo type="max"/>
        <color rgb="FF638EC6"/>
      </dataBar>
      <extLst>
        <ext xmlns:x14="http://schemas.microsoft.com/office/spreadsheetml/2009/9/main" uri="{B025F937-C7B1-47D3-B67F-A62EFF666E3E}">
          <x14:id>{70C956A5-469E-6D4A-9DBF-4F718486F1E0}</x14:id>
        </ext>
      </extLst>
    </cfRule>
  </conditionalFormatting>
  <conditionalFormatting sqref="X6">
    <cfRule type="dataBar" priority="2">
      <dataBar>
        <cfvo type="num" val="0"/>
        <cfvo type="num" val="1"/>
        <color rgb="FF638EC6"/>
      </dataBar>
      <extLst>
        <ext xmlns:x14="http://schemas.microsoft.com/office/spreadsheetml/2009/9/main" uri="{B025F937-C7B1-47D3-B67F-A62EFF666E3E}">
          <x14:id>{C239C1E2-988B-C641-8526-DA6A958077BD}</x14:id>
        </ext>
      </extLst>
    </cfRule>
    <cfRule type="dataBar" priority="3">
      <dataBar>
        <cfvo type="min"/>
        <cfvo type="max"/>
        <color rgb="FF638EC6"/>
      </dataBar>
      <extLst>
        <ext xmlns:x14="http://schemas.microsoft.com/office/spreadsheetml/2009/9/main" uri="{B025F937-C7B1-47D3-B67F-A62EFF666E3E}">
          <x14:id>{CE8CE644-0F4E-6346-ADBD-0E157C428C5A}</x14:id>
        </ext>
      </extLst>
    </cfRule>
    <cfRule type="dataBar" priority="4">
      <dataBar>
        <cfvo type="percent" val="0"/>
        <cfvo type="percent" val="100"/>
        <color rgb="FF638EC6"/>
      </dataBar>
      <extLst>
        <ext xmlns:x14="http://schemas.microsoft.com/office/spreadsheetml/2009/9/main" uri="{B025F937-C7B1-47D3-B67F-A62EFF666E3E}">
          <x14:id>{A81FF291-1615-2F40-9093-6211B551A08E}</x14:id>
        </ext>
      </extLst>
    </cfRule>
    <cfRule type="dataBar" priority="5">
      <dataBar>
        <cfvo type="percent" val="0"/>
        <cfvo type="percent" val="100"/>
        <color rgb="FF638EC6"/>
      </dataBar>
      <extLst>
        <ext xmlns:x14="http://schemas.microsoft.com/office/spreadsheetml/2009/9/main" uri="{B025F937-C7B1-47D3-B67F-A62EFF666E3E}">
          <x14:id>{B9AE4292-8527-F84C-8C7A-55A5CED15D26}</x14:id>
        </ext>
      </extLst>
    </cfRule>
    <cfRule type="dataBar" priority="6">
      <dataBar>
        <cfvo type="min"/>
        <cfvo type="max"/>
        <color rgb="FF638EC6"/>
      </dataBar>
      <extLst>
        <ext xmlns:x14="http://schemas.microsoft.com/office/spreadsheetml/2009/9/main" uri="{B025F937-C7B1-47D3-B67F-A62EFF666E3E}">
          <x14:id>{C4C8EA22-46A9-5342-91DB-A2E074A72902}</x14:id>
        </ext>
      </extLst>
    </cfRule>
  </conditionalFormatting>
  <conditionalFormatting sqref="Y3">
    <cfRule type="dataBar" priority="60">
      <dataBar>
        <cfvo type="num" val="0"/>
        <cfvo type="num" val="1"/>
        <color rgb="FF638EC6"/>
      </dataBar>
      <extLst>
        <ext xmlns:x14="http://schemas.microsoft.com/office/spreadsheetml/2009/9/main" uri="{B025F937-C7B1-47D3-B67F-A62EFF666E3E}">
          <x14:id>{5ECAC9EE-E86B-6B45-95CA-2BD383DF968D}</x14:id>
        </ext>
      </extLst>
    </cfRule>
    <cfRule type="dataBar" priority="61">
      <dataBar>
        <cfvo type="min"/>
        <cfvo type="max"/>
        <color rgb="FF638EC6"/>
      </dataBar>
      <extLst>
        <ext xmlns:x14="http://schemas.microsoft.com/office/spreadsheetml/2009/9/main" uri="{B025F937-C7B1-47D3-B67F-A62EFF666E3E}">
          <x14:id>{437EE878-F87F-4C47-9FB5-3CB87FA9A221}</x14:id>
        </ext>
      </extLst>
    </cfRule>
    <cfRule type="dataBar" priority="62">
      <dataBar>
        <cfvo type="percent" val="0"/>
        <cfvo type="percent" val="100"/>
        <color rgb="FF638EC6"/>
      </dataBar>
      <extLst>
        <ext xmlns:x14="http://schemas.microsoft.com/office/spreadsheetml/2009/9/main" uri="{B025F937-C7B1-47D3-B67F-A62EFF666E3E}">
          <x14:id>{340DA333-3C27-BE43-BD08-8410551F1D3C}</x14:id>
        </ext>
      </extLst>
    </cfRule>
    <cfRule type="dataBar" priority="63">
      <dataBar>
        <cfvo type="percent" val="0"/>
        <cfvo type="percent" val="100"/>
        <color rgb="FF638EC6"/>
      </dataBar>
      <extLst>
        <ext xmlns:x14="http://schemas.microsoft.com/office/spreadsheetml/2009/9/main" uri="{B025F937-C7B1-47D3-B67F-A62EFF666E3E}">
          <x14:id>{8C8E3011-1E0A-BD4D-A603-A726DE33FDC4}</x14:id>
        </ext>
      </extLst>
    </cfRule>
    <cfRule type="dataBar" priority="64">
      <dataBar>
        <cfvo type="min"/>
        <cfvo type="max"/>
        <color rgb="FF638EC6"/>
      </dataBar>
      <extLst>
        <ext xmlns:x14="http://schemas.microsoft.com/office/spreadsheetml/2009/9/main" uri="{B025F937-C7B1-47D3-B67F-A62EFF666E3E}">
          <x14:id>{93807F1E-D457-3B44-9E20-C1375750EE61}</x14:id>
        </ext>
      </extLst>
    </cfRule>
  </conditionalFormatting>
  <conditionalFormatting sqref="Y4">
    <cfRule type="dataBar" priority="43">
      <dataBar>
        <cfvo type="num" val="0"/>
        <cfvo type="num" val="1"/>
        <color rgb="FF638EC6"/>
      </dataBar>
      <extLst>
        <ext xmlns:x14="http://schemas.microsoft.com/office/spreadsheetml/2009/9/main" uri="{B025F937-C7B1-47D3-B67F-A62EFF666E3E}">
          <x14:id>{D05DAAAA-4F41-694B-819F-5956FEEA815A}</x14:id>
        </ext>
      </extLst>
    </cfRule>
    <cfRule type="dataBar" priority="44">
      <dataBar>
        <cfvo type="min"/>
        <cfvo type="max"/>
        <color rgb="FF638EC6"/>
      </dataBar>
      <extLst>
        <ext xmlns:x14="http://schemas.microsoft.com/office/spreadsheetml/2009/9/main" uri="{B025F937-C7B1-47D3-B67F-A62EFF666E3E}">
          <x14:id>{89DEC37C-D397-9C43-8915-C952D41AD62E}</x14:id>
        </ext>
      </extLst>
    </cfRule>
    <cfRule type="dataBar" priority="45">
      <dataBar>
        <cfvo type="percent" val="0"/>
        <cfvo type="percent" val="100"/>
        <color rgb="FF638EC6"/>
      </dataBar>
      <extLst>
        <ext xmlns:x14="http://schemas.microsoft.com/office/spreadsheetml/2009/9/main" uri="{B025F937-C7B1-47D3-B67F-A62EFF666E3E}">
          <x14:id>{0DB2C580-9B81-7B4E-991C-B2700DDD60B4}</x14:id>
        </ext>
      </extLst>
    </cfRule>
    <cfRule type="dataBar" priority="46">
      <dataBar>
        <cfvo type="percent" val="0"/>
        <cfvo type="percent" val="100"/>
        <color rgb="FF638EC6"/>
      </dataBar>
      <extLst>
        <ext xmlns:x14="http://schemas.microsoft.com/office/spreadsheetml/2009/9/main" uri="{B025F937-C7B1-47D3-B67F-A62EFF666E3E}">
          <x14:id>{25E86EB2-149B-5846-8415-89C2CCC04401}</x14:id>
        </ext>
      </extLst>
    </cfRule>
    <cfRule type="dataBar" priority="47">
      <dataBar>
        <cfvo type="min"/>
        <cfvo type="max"/>
        <color rgb="FF638EC6"/>
      </dataBar>
      <extLst>
        <ext xmlns:x14="http://schemas.microsoft.com/office/spreadsheetml/2009/9/main" uri="{B025F937-C7B1-47D3-B67F-A62EFF666E3E}">
          <x14:id>{2BEF7CE4-CF85-FC44-9F21-8A1604F75CDA}</x14:id>
        </ext>
      </extLst>
    </cfRule>
  </conditionalFormatting>
  <conditionalFormatting sqref="Y5">
    <cfRule type="dataBar" priority="26">
      <dataBar>
        <cfvo type="num" val="0"/>
        <cfvo type="num" val="1"/>
        <color rgb="FF638EC6"/>
      </dataBar>
      <extLst>
        <ext xmlns:x14="http://schemas.microsoft.com/office/spreadsheetml/2009/9/main" uri="{B025F937-C7B1-47D3-B67F-A62EFF666E3E}">
          <x14:id>{3443E1F8-7185-8140-9449-08F25B8B5287}</x14:id>
        </ext>
      </extLst>
    </cfRule>
    <cfRule type="dataBar" priority="27">
      <dataBar>
        <cfvo type="min"/>
        <cfvo type="max"/>
        <color rgb="FF638EC6"/>
      </dataBar>
      <extLst>
        <ext xmlns:x14="http://schemas.microsoft.com/office/spreadsheetml/2009/9/main" uri="{B025F937-C7B1-47D3-B67F-A62EFF666E3E}">
          <x14:id>{438FB932-FECB-EC4A-AA68-8D8210C8E2A9}</x14:id>
        </ext>
      </extLst>
    </cfRule>
    <cfRule type="dataBar" priority="28">
      <dataBar>
        <cfvo type="percent" val="0"/>
        <cfvo type="percent" val="100"/>
        <color rgb="FF638EC6"/>
      </dataBar>
      <extLst>
        <ext xmlns:x14="http://schemas.microsoft.com/office/spreadsheetml/2009/9/main" uri="{B025F937-C7B1-47D3-B67F-A62EFF666E3E}">
          <x14:id>{66B94A0C-2749-0742-9985-563FDE15462D}</x14:id>
        </ext>
      </extLst>
    </cfRule>
    <cfRule type="dataBar" priority="29">
      <dataBar>
        <cfvo type="percent" val="0"/>
        <cfvo type="percent" val="100"/>
        <color rgb="FF638EC6"/>
      </dataBar>
      <extLst>
        <ext xmlns:x14="http://schemas.microsoft.com/office/spreadsheetml/2009/9/main" uri="{B025F937-C7B1-47D3-B67F-A62EFF666E3E}">
          <x14:id>{1DD8BA28-21E1-A84C-B993-44F47B2EC6CA}</x14:id>
        </ext>
      </extLst>
    </cfRule>
    <cfRule type="dataBar" priority="30">
      <dataBar>
        <cfvo type="min"/>
        <cfvo type="max"/>
        <color rgb="FF638EC6"/>
      </dataBar>
      <extLst>
        <ext xmlns:x14="http://schemas.microsoft.com/office/spreadsheetml/2009/9/main" uri="{B025F937-C7B1-47D3-B67F-A62EFF666E3E}">
          <x14:id>{CAB1FA23-867C-C74B-AAF9-49BEB70260B8}</x14:id>
        </ext>
      </extLst>
    </cfRule>
  </conditionalFormatting>
  <conditionalFormatting sqref="Y6">
    <cfRule type="dataBar" priority="9">
      <dataBar>
        <cfvo type="num" val="0"/>
        <cfvo type="num" val="1"/>
        <color rgb="FF638EC6"/>
      </dataBar>
      <extLst>
        <ext xmlns:x14="http://schemas.microsoft.com/office/spreadsheetml/2009/9/main" uri="{B025F937-C7B1-47D3-B67F-A62EFF666E3E}">
          <x14:id>{37F9C752-253F-8949-B226-3DC1DC02E8B7}</x14:id>
        </ext>
      </extLst>
    </cfRule>
    <cfRule type="dataBar" priority="10">
      <dataBar>
        <cfvo type="min"/>
        <cfvo type="max"/>
        <color rgb="FF638EC6"/>
      </dataBar>
      <extLst>
        <ext xmlns:x14="http://schemas.microsoft.com/office/spreadsheetml/2009/9/main" uri="{B025F937-C7B1-47D3-B67F-A62EFF666E3E}">
          <x14:id>{5D2F110D-6B64-C448-A4CD-52AE4DE4FCC1}</x14:id>
        </ext>
      </extLst>
    </cfRule>
    <cfRule type="dataBar" priority="11">
      <dataBar>
        <cfvo type="percent" val="0"/>
        <cfvo type="percent" val="100"/>
        <color rgb="FF638EC6"/>
      </dataBar>
      <extLst>
        <ext xmlns:x14="http://schemas.microsoft.com/office/spreadsheetml/2009/9/main" uri="{B025F937-C7B1-47D3-B67F-A62EFF666E3E}">
          <x14:id>{7D4FB4BC-F029-EF4D-A3C7-F6C905A91975}</x14:id>
        </ext>
      </extLst>
    </cfRule>
    <cfRule type="dataBar" priority="12">
      <dataBar>
        <cfvo type="percent" val="0"/>
        <cfvo type="percent" val="100"/>
        <color rgb="FF638EC6"/>
      </dataBar>
      <extLst>
        <ext xmlns:x14="http://schemas.microsoft.com/office/spreadsheetml/2009/9/main" uri="{B025F937-C7B1-47D3-B67F-A62EFF666E3E}">
          <x14:id>{15774A6E-DFB1-C548-B59D-509CD09306E2}</x14:id>
        </ext>
      </extLst>
    </cfRule>
    <cfRule type="dataBar" priority="13">
      <dataBar>
        <cfvo type="min"/>
        <cfvo type="max"/>
        <color rgb="FF638EC6"/>
      </dataBar>
      <extLst>
        <ext xmlns:x14="http://schemas.microsoft.com/office/spreadsheetml/2009/9/main" uri="{B025F937-C7B1-47D3-B67F-A62EFF666E3E}">
          <x14:id>{8EF9CE6B-01CB-3742-A2B4-EC1145C85DBC}</x14:id>
        </ext>
      </extLst>
    </cfRule>
  </conditionalFormatting>
  <conditionalFormatting sqref="Z3">
    <cfRule type="dataBar" priority="65">
      <dataBar>
        <cfvo type="num" val="0"/>
        <cfvo type="num" val="1"/>
        <color rgb="FF638EC6"/>
      </dataBar>
      <extLst>
        <ext xmlns:x14="http://schemas.microsoft.com/office/spreadsheetml/2009/9/main" uri="{B025F937-C7B1-47D3-B67F-A62EFF666E3E}">
          <x14:id>{4918ACDA-413C-3A46-B570-B95EB6430EE8}</x14:id>
        </ext>
      </extLst>
    </cfRule>
    <cfRule type="dataBar" priority="66">
      <dataBar>
        <cfvo type="min"/>
        <cfvo type="max"/>
        <color rgb="FF638EC6"/>
      </dataBar>
      <extLst>
        <ext xmlns:x14="http://schemas.microsoft.com/office/spreadsheetml/2009/9/main" uri="{B025F937-C7B1-47D3-B67F-A62EFF666E3E}">
          <x14:id>{3081DED1-F895-3145-93E4-E98BB22A887E}</x14:id>
        </ext>
      </extLst>
    </cfRule>
    <cfRule type="dataBar" priority="67">
      <dataBar>
        <cfvo type="percent" val="0"/>
        <cfvo type="percent" val="100"/>
        <color rgb="FF638EC6"/>
      </dataBar>
      <extLst>
        <ext xmlns:x14="http://schemas.microsoft.com/office/spreadsheetml/2009/9/main" uri="{B025F937-C7B1-47D3-B67F-A62EFF666E3E}">
          <x14:id>{91F1CF9B-F841-5947-999F-B876F0959048}</x14:id>
        </ext>
      </extLst>
    </cfRule>
    <cfRule type="dataBar" priority="68">
      <dataBar>
        <cfvo type="percent" val="0"/>
        <cfvo type="percent" val="100"/>
        <color rgb="FF638EC6"/>
      </dataBar>
      <extLst>
        <ext xmlns:x14="http://schemas.microsoft.com/office/spreadsheetml/2009/9/main" uri="{B025F937-C7B1-47D3-B67F-A62EFF666E3E}">
          <x14:id>{8B17F131-CE52-6F40-BC60-F3EEFAB3A530}</x14:id>
        </ext>
      </extLst>
    </cfRule>
    <cfRule type="dataBar" priority="69">
      <dataBar>
        <cfvo type="min"/>
        <cfvo type="max"/>
        <color rgb="FF638EC6"/>
      </dataBar>
      <extLst>
        <ext xmlns:x14="http://schemas.microsoft.com/office/spreadsheetml/2009/9/main" uri="{B025F937-C7B1-47D3-B67F-A62EFF666E3E}">
          <x14:id>{5BAD753D-A824-B640-9D8B-19E7AC01CFE6}</x14:id>
        </ext>
      </extLst>
    </cfRule>
  </conditionalFormatting>
  <conditionalFormatting sqref="Z4">
    <cfRule type="dataBar" priority="48">
      <dataBar>
        <cfvo type="num" val="0"/>
        <cfvo type="num" val="1"/>
        <color rgb="FF638EC6"/>
      </dataBar>
      <extLst>
        <ext xmlns:x14="http://schemas.microsoft.com/office/spreadsheetml/2009/9/main" uri="{B025F937-C7B1-47D3-B67F-A62EFF666E3E}">
          <x14:id>{603D91C6-5A30-1744-B12E-4CDC959D56E2}</x14:id>
        </ext>
      </extLst>
    </cfRule>
    <cfRule type="dataBar" priority="49">
      <dataBar>
        <cfvo type="min"/>
        <cfvo type="max"/>
        <color rgb="FF638EC6"/>
      </dataBar>
      <extLst>
        <ext xmlns:x14="http://schemas.microsoft.com/office/spreadsheetml/2009/9/main" uri="{B025F937-C7B1-47D3-B67F-A62EFF666E3E}">
          <x14:id>{2CFCC463-1F09-4948-9D69-4A9F61D398D3}</x14:id>
        </ext>
      </extLst>
    </cfRule>
    <cfRule type="dataBar" priority="50">
      <dataBar>
        <cfvo type="percent" val="0"/>
        <cfvo type="percent" val="100"/>
        <color rgb="FF638EC6"/>
      </dataBar>
      <extLst>
        <ext xmlns:x14="http://schemas.microsoft.com/office/spreadsheetml/2009/9/main" uri="{B025F937-C7B1-47D3-B67F-A62EFF666E3E}">
          <x14:id>{A7D66F70-B925-424C-BE9D-D4FB24C572BF}</x14:id>
        </ext>
      </extLst>
    </cfRule>
    <cfRule type="dataBar" priority="51">
      <dataBar>
        <cfvo type="percent" val="0"/>
        <cfvo type="percent" val="100"/>
        <color rgb="FF638EC6"/>
      </dataBar>
      <extLst>
        <ext xmlns:x14="http://schemas.microsoft.com/office/spreadsheetml/2009/9/main" uri="{B025F937-C7B1-47D3-B67F-A62EFF666E3E}">
          <x14:id>{A18B6624-5ACD-C042-8E40-4730B5884A06}</x14:id>
        </ext>
      </extLst>
    </cfRule>
    <cfRule type="dataBar" priority="52">
      <dataBar>
        <cfvo type="min"/>
        <cfvo type="max"/>
        <color rgb="FF638EC6"/>
      </dataBar>
      <extLst>
        <ext xmlns:x14="http://schemas.microsoft.com/office/spreadsheetml/2009/9/main" uri="{B025F937-C7B1-47D3-B67F-A62EFF666E3E}">
          <x14:id>{9331A6F1-D983-EF44-A75D-5E4E63C261C1}</x14:id>
        </ext>
      </extLst>
    </cfRule>
  </conditionalFormatting>
  <conditionalFormatting sqref="Z5">
    <cfRule type="dataBar" priority="31">
      <dataBar>
        <cfvo type="num" val="0"/>
        <cfvo type="num" val="1"/>
        <color rgb="FF638EC6"/>
      </dataBar>
      <extLst>
        <ext xmlns:x14="http://schemas.microsoft.com/office/spreadsheetml/2009/9/main" uri="{B025F937-C7B1-47D3-B67F-A62EFF666E3E}">
          <x14:id>{0D4B34A3-0104-A349-8EF6-810043A55A0A}</x14:id>
        </ext>
      </extLst>
    </cfRule>
    <cfRule type="dataBar" priority="32">
      <dataBar>
        <cfvo type="min"/>
        <cfvo type="max"/>
        <color rgb="FF638EC6"/>
      </dataBar>
      <extLst>
        <ext xmlns:x14="http://schemas.microsoft.com/office/spreadsheetml/2009/9/main" uri="{B025F937-C7B1-47D3-B67F-A62EFF666E3E}">
          <x14:id>{CCC1076B-E8A5-574B-BFAF-FE5859218151}</x14:id>
        </ext>
      </extLst>
    </cfRule>
    <cfRule type="dataBar" priority="33">
      <dataBar>
        <cfvo type="percent" val="0"/>
        <cfvo type="percent" val="100"/>
        <color rgb="FF638EC6"/>
      </dataBar>
      <extLst>
        <ext xmlns:x14="http://schemas.microsoft.com/office/spreadsheetml/2009/9/main" uri="{B025F937-C7B1-47D3-B67F-A62EFF666E3E}">
          <x14:id>{63702159-A0CC-2E44-B8D4-B715677EAD39}</x14:id>
        </ext>
      </extLst>
    </cfRule>
    <cfRule type="dataBar" priority="34">
      <dataBar>
        <cfvo type="percent" val="0"/>
        <cfvo type="percent" val="100"/>
        <color rgb="FF638EC6"/>
      </dataBar>
      <extLst>
        <ext xmlns:x14="http://schemas.microsoft.com/office/spreadsheetml/2009/9/main" uri="{B025F937-C7B1-47D3-B67F-A62EFF666E3E}">
          <x14:id>{513DE1B1-192F-E04D-B1D9-066E175D9CCA}</x14:id>
        </ext>
      </extLst>
    </cfRule>
    <cfRule type="dataBar" priority="35">
      <dataBar>
        <cfvo type="min"/>
        <cfvo type="max"/>
        <color rgb="FF638EC6"/>
      </dataBar>
      <extLst>
        <ext xmlns:x14="http://schemas.microsoft.com/office/spreadsheetml/2009/9/main" uri="{B025F937-C7B1-47D3-B67F-A62EFF666E3E}">
          <x14:id>{4D620F14-16D5-DA4E-B089-B1B0074591E3}</x14:id>
        </ext>
      </extLst>
    </cfRule>
  </conditionalFormatting>
  <conditionalFormatting sqref="Z6">
    <cfRule type="dataBar" priority="14">
      <dataBar>
        <cfvo type="num" val="0"/>
        <cfvo type="num" val="1"/>
        <color rgb="FF638EC6"/>
      </dataBar>
      <extLst>
        <ext xmlns:x14="http://schemas.microsoft.com/office/spreadsheetml/2009/9/main" uri="{B025F937-C7B1-47D3-B67F-A62EFF666E3E}">
          <x14:id>{FA37416F-73C8-6043-A280-69D46069ED99}</x14:id>
        </ext>
      </extLst>
    </cfRule>
    <cfRule type="dataBar" priority="15">
      <dataBar>
        <cfvo type="min"/>
        <cfvo type="max"/>
        <color rgb="FF638EC6"/>
      </dataBar>
      <extLst>
        <ext xmlns:x14="http://schemas.microsoft.com/office/spreadsheetml/2009/9/main" uri="{B025F937-C7B1-47D3-B67F-A62EFF666E3E}">
          <x14:id>{ABF57AFE-DE09-D94B-A76A-C44A65BA27B0}</x14:id>
        </ext>
      </extLst>
    </cfRule>
    <cfRule type="dataBar" priority="16">
      <dataBar>
        <cfvo type="percent" val="0"/>
        <cfvo type="percent" val="100"/>
        <color rgb="FF638EC6"/>
      </dataBar>
      <extLst>
        <ext xmlns:x14="http://schemas.microsoft.com/office/spreadsheetml/2009/9/main" uri="{B025F937-C7B1-47D3-B67F-A62EFF666E3E}">
          <x14:id>{CE030A34-F4BE-334C-84E0-01743D6674A9}</x14:id>
        </ext>
      </extLst>
    </cfRule>
    <cfRule type="dataBar" priority="17">
      <dataBar>
        <cfvo type="percent" val="0"/>
        <cfvo type="percent" val="100"/>
        <color rgb="FF638EC6"/>
      </dataBar>
      <extLst>
        <ext xmlns:x14="http://schemas.microsoft.com/office/spreadsheetml/2009/9/main" uri="{B025F937-C7B1-47D3-B67F-A62EFF666E3E}">
          <x14:id>{C42D78A2-5542-6749-B972-8A18837D3FC2}</x14:id>
        </ext>
      </extLst>
    </cfRule>
    <cfRule type="dataBar" priority="18">
      <dataBar>
        <cfvo type="min"/>
        <cfvo type="max"/>
        <color rgb="FF638EC6"/>
      </dataBar>
      <extLst>
        <ext xmlns:x14="http://schemas.microsoft.com/office/spreadsheetml/2009/9/main" uri="{B025F937-C7B1-47D3-B67F-A62EFF666E3E}">
          <x14:id>{D146968C-558A-EC47-8ED1-465BD36A0EE0}</x14:id>
        </ext>
      </extLst>
    </cfRule>
  </conditionalFormatting>
  <conditionalFormatting sqref="AA3:AB3">
    <cfRule type="iconSet" priority="70">
      <iconSet iconSet="3Symbols">
        <cfvo type="percent" val="0"/>
        <cfvo type="percent" val="33"/>
        <cfvo type="percent" val="67"/>
      </iconSet>
    </cfRule>
  </conditionalFormatting>
  <conditionalFormatting sqref="AA4:AB4">
    <cfRule type="iconSet" priority="53">
      <iconSet iconSet="3Symbols">
        <cfvo type="percent" val="0"/>
        <cfvo type="percent" val="33"/>
        <cfvo type="percent" val="67"/>
      </iconSet>
    </cfRule>
  </conditionalFormatting>
  <conditionalFormatting sqref="AA5:AB5">
    <cfRule type="iconSet" priority="36">
      <iconSet iconSet="3Symbols">
        <cfvo type="percent" val="0"/>
        <cfvo type="percent" val="33"/>
        <cfvo type="percent" val="67"/>
      </iconSet>
    </cfRule>
  </conditionalFormatting>
  <conditionalFormatting sqref="AA6:AB6">
    <cfRule type="iconSet" priority="19">
      <iconSet iconSet="3Symbols">
        <cfvo type="percent" val="0"/>
        <cfvo type="percent" val="33"/>
        <cfvo type="percent" val="67"/>
      </iconSet>
    </cfRule>
  </conditionalFormatting>
  <conditionalFormatting sqref="AB3:AB6">
    <cfRule type="cellIs" dxfId="235" priority="8" operator="equal">
      <formula>"Yes"</formula>
    </cfRule>
  </conditionalFormatting>
  <hyperlinks>
    <hyperlink ref="A9" r:id="rId1" xr:uid="{33678EED-B959-D843-92BA-C9B871377920}"/>
    <hyperlink ref="B9" r:id="rId2" xr:uid="{3B57324E-AEE2-3344-88B0-711C64CA84F1}"/>
    <hyperlink ref="C9" r:id="rId3" xr:uid="{4838E923-80C8-224B-8CE4-0B2A9C98FDC8}"/>
    <hyperlink ref="D9" r:id="rId4" xr:uid="{DDB1CA7E-2B40-C14F-A228-48B19B4AD422}"/>
    <hyperlink ref="E9" r:id="rId5" xr:uid="{B50286F3-F99E-964E-BE15-C8011A56C585}"/>
    <hyperlink ref="F9" r:id="rId6" xr:uid="{31E83564-2674-2A47-A079-266851ACFF8E}"/>
    <hyperlink ref="A10" r:id="rId7" xr:uid="{E4028D28-4938-F444-BD06-88E7C9B21260}"/>
    <hyperlink ref="A11" r:id="rId8" xr:uid="{4C46F461-4F0C-734C-BCE2-51DDC8FFA31A}"/>
    <hyperlink ref="A12" r:id="rId9" xr:uid="{95A8BE21-55D4-3542-A7E9-FA96E53723E7}"/>
    <hyperlink ref="A13" r:id="rId10" xr:uid="{9E31FAD9-019B-F041-80E1-A4A7185A7B09}"/>
    <hyperlink ref="A14" r:id="rId11" xr:uid="{C2E5B335-C3B4-7347-A9FF-6E25CA757EE1}"/>
    <hyperlink ref="A15" r:id="rId12" xr:uid="{11732F02-0D8A-734D-BBEB-0EC0DEC394F5}"/>
    <hyperlink ref="A16" r:id="rId13" xr:uid="{1983BE88-C827-1D43-AEBB-35A52BCA2123}"/>
    <hyperlink ref="A17" r:id="rId14" xr:uid="{3EEE1F08-9495-E643-A661-33B3CE7D4363}"/>
    <hyperlink ref="R5" r:id="rId15" xr:uid="{29FBFB56-0685-8343-A533-3B57877E6341}"/>
    <hyperlink ref="R4" r:id="rId16" xr:uid="{04FB2301-C004-9F47-8168-951B9717B065}"/>
    <hyperlink ref="R3" r:id="rId17" xr:uid="{0519D83B-815C-AC4A-AE3F-26C9E688EA49}"/>
    <hyperlink ref="R6" r:id="rId18" xr:uid="{FBBB82A2-DFF8-6742-A613-4250CAD73278}"/>
  </hyperlinks>
  <pageMargins left="0.7" right="0.7" top="0.75" bottom="0.75" header="0.3" footer="0.3"/>
  <legacyDrawing r:id="rId19"/>
  <tableParts count="4">
    <tablePart r:id="rId20"/>
    <tablePart r:id="rId21"/>
    <tablePart r:id="rId22"/>
    <tablePart r:id="rId23"/>
  </tableParts>
  <extLst>
    <ext xmlns:x14="http://schemas.microsoft.com/office/spreadsheetml/2009/9/main" uri="{78C0D931-6437-407d-A8EE-F0AAD7539E65}">
      <x14:conditionalFormattings>
        <x14:conditionalFormatting xmlns:xm="http://schemas.microsoft.com/office/excel/2006/main">
          <x14:cfRule type="dataBar" id="{39F7FAF1-A479-B340-AEEB-0BDCCCC7E76E}">
            <x14:dataBar minLength="0" maxLength="100" gradient="0">
              <x14:cfvo type="num">
                <xm:f>0</xm:f>
              </x14:cfvo>
              <x14:cfvo type="num">
                <xm:f>1</xm:f>
              </x14:cfvo>
              <x14:negativeFillColor rgb="FFFF0000"/>
              <x14:axisColor rgb="FF000000"/>
            </x14:dataBar>
          </x14:cfRule>
          <x14:cfRule type="dataBar" id="{92A7CD86-CC6F-D040-8A8B-EF7E33C4A839}">
            <x14:dataBar minLength="0" maxLength="100" gradient="0">
              <x14:cfvo type="autoMin"/>
              <x14:cfvo type="autoMax"/>
              <x14:negativeFillColor rgb="FFFF0000"/>
              <x14:axisColor rgb="FF000000"/>
            </x14:dataBar>
          </x14:cfRule>
          <x14:cfRule type="dataBar" id="{7093D247-529F-FE4C-9883-A32D48980423}">
            <x14:dataBar minLength="0" maxLength="100" gradient="0">
              <x14:cfvo type="percent">
                <xm:f>0</xm:f>
              </x14:cfvo>
              <x14:cfvo type="percent">
                <xm:f>100</xm:f>
              </x14:cfvo>
              <x14:negativeFillColor rgb="FFFF0000"/>
              <x14:axisColor rgb="FF000000"/>
            </x14:dataBar>
          </x14:cfRule>
          <x14:cfRule type="dataBar" id="{56AEFC35-8E00-C94C-8392-B79B03011D93}">
            <x14:dataBar minLength="0" maxLength="100" gradient="0">
              <x14:cfvo type="percent">
                <xm:f>0</xm:f>
              </x14:cfvo>
              <x14:cfvo type="percent">
                <xm:f>100</xm:f>
              </x14:cfvo>
              <x14:negativeFillColor rgb="FFFF0000"/>
              <x14:axisColor rgb="FF000000"/>
            </x14:dataBar>
          </x14:cfRule>
          <x14:cfRule type="dataBar" id="{2578377D-ACD0-6046-A7AC-0A265D0B9698}">
            <x14:dataBar minLength="0" maxLength="100" gradient="0">
              <x14:cfvo type="autoMin"/>
              <x14:cfvo type="autoMax"/>
              <x14:negativeFillColor rgb="FFFF0000"/>
              <x14:axisColor rgb="FF000000"/>
            </x14:dataBar>
          </x14:cfRule>
          <xm:sqref>X3</xm:sqref>
        </x14:conditionalFormatting>
        <x14:conditionalFormatting xmlns:xm="http://schemas.microsoft.com/office/excel/2006/main">
          <x14:cfRule type="dataBar" id="{83421FF3-62C2-B14D-B8F6-4127486AC4F4}">
            <x14:dataBar minLength="0" maxLength="100" gradient="0">
              <x14:cfvo type="num">
                <xm:f>0</xm:f>
              </x14:cfvo>
              <x14:cfvo type="num">
                <xm:f>1</xm:f>
              </x14:cfvo>
              <x14:negativeFillColor rgb="FFFF0000"/>
              <x14:axisColor rgb="FF000000"/>
            </x14:dataBar>
          </x14:cfRule>
          <x14:cfRule type="dataBar" id="{51D95957-EF23-E246-BFCC-326BFF398993}">
            <x14:dataBar minLength="0" maxLength="100" gradient="0">
              <x14:cfvo type="autoMin"/>
              <x14:cfvo type="autoMax"/>
              <x14:negativeFillColor rgb="FFFF0000"/>
              <x14:axisColor rgb="FF000000"/>
            </x14:dataBar>
          </x14:cfRule>
          <x14:cfRule type="dataBar" id="{DEB175A5-C5A2-694F-9C5A-DC34560D008A}">
            <x14:dataBar minLength="0" maxLength="100" gradient="0">
              <x14:cfvo type="percent">
                <xm:f>0</xm:f>
              </x14:cfvo>
              <x14:cfvo type="percent">
                <xm:f>100</xm:f>
              </x14:cfvo>
              <x14:negativeFillColor rgb="FFFF0000"/>
              <x14:axisColor rgb="FF000000"/>
            </x14:dataBar>
          </x14:cfRule>
          <x14:cfRule type="dataBar" id="{874F05F0-D86E-C745-829E-E1F73D2BCEC4}">
            <x14:dataBar minLength="0" maxLength="100" gradient="0">
              <x14:cfvo type="percent">
                <xm:f>0</xm:f>
              </x14:cfvo>
              <x14:cfvo type="percent">
                <xm:f>100</xm:f>
              </x14:cfvo>
              <x14:negativeFillColor rgb="FFFF0000"/>
              <x14:axisColor rgb="FF000000"/>
            </x14:dataBar>
          </x14:cfRule>
          <x14:cfRule type="dataBar" id="{A6A534F8-34D7-EA46-ACB1-823853429906}">
            <x14:dataBar minLength="0" maxLength="100" gradient="0">
              <x14:cfvo type="autoMin"/>
              <x14:cfvo type="autoMax"/>
              <x14:negativeFillColor rgb="FFFF0000"/>
              <x14:axisColor rgb="FF000000"/>
            </x14:dataBar>
          </x14:cfRule>
          <xm:sqref>X4</xm:sqref>
        </x14:conditionalFormatting>
        <x14:conditionalFormatting xmlns:xm="http://schemas.microsoft.com/office/excel/2006/main">
          <x14:cfRule type="dataBar" id="{67D0802B-A73D-DC4F-AFDB-3ED530248B09}">
            <x14:dataBar minLength="0" maxLength="100" gradient="0">
              <x14:cfvo type="num">
                <xm:f>0</xm:f>
              </x14:cfvo>
              <x14:cfvo type="num">
                <xm:f>1</xm:f>
              </x14:cfvo>
              <x14:negativeFillColor rgb="FFFF0000"/>
              <x14:axisColor rgb="FF000000"/>
            </x14:dataBar>
          </x14:cfRule>
          <x14:cfRule type="dataBar" id="{FA88F0EE-DC92-CB47-80E0-2F88EEF8D900}">
            <x14:dataBar minLength="0" maxLength="100" gradient="0">
              <x14:cfvo type="autoMin"/>
              <x14:cfvo type="autoMax"/>
              <x14:negativeFillColor rgb="FFFF0000"/>
              <x14:axisColor rgb="FF000000"/>
            </x14:dataBar>
          </x14:cfRule>
          <x14:cfRule type="dataBar" id="{7CFDE449-F685-AC4A-AB02-51FDC4D1B280}">
            <x14:dataBar minLength="0" maxLength="100" gradient="0">
              <x14:cfvo type="percent">
                <xm:f>0</xm:f>
              </x14:cfvo>
              <x14:cfvo type="percent">
                <xm:f>100</xm:f>
              </x14:cfvo>
              <x14:negativeFillColor rgb="FFFF0000"/>
              <x14:axisColor rgb="FF000000"/>
            </x14:dataBar>
          </x14:cfRule>
          <x14:cfRule type="dataBar" id="{3424239C-C9EB-DC47-90F6-EE570854339A}">
            <x14:dataBar minLength="0" maxLength="100" gradient="0">
              <x14:cfvo type="percent">
                <xm:f>0</xm:f>
              </x14:cfvo>
              <x14:cfvo type="percent">
                <xm:f>100</xm:f>
              </x14:cfvo>
              <x14:negativeFillColor rgb="FFFF0000"/>
              <x14:axisColor rgb="FF000000"/>
            </x14:dataBar>
          </x14:cfRule>
          <x14:cfRule type="dataBar" id="{70C956A5-469E-6D4A-9DBF-4F718486F1E0}">
            <x14:dataBar minLength="0" maxLength="100" gradient="0">
              <x14:cfvo type="autoMin"/>
              <x14:cfvo type="autoMax"/>
              <x14:negativeFillColor rgb="FFFF0000"/>
              <x14:axisColor rgb="FF000000"/>
            </x14:dataBar>
          </x14:cfRule>
          <xm:sqref>X5</xm:sqref>
        </x14:conditionalFormatting>
        <x14:conditionalFormatting xmlns:xm="http://schemas.microsoft.com/office/excel/2006/main">
          <x14:cfRule type="dataBar" id="{C239C1E2-988B-C641-8526-DA6A958077BD}">
            <x14:dataBar minLength="0" maxLength="100" gradient="0">
              <x14:cfvo type="num">
                <xm:f>0</xm:f>
              </x14:cfvo>
              <x14:cfvo type="num">
                <xm:f>1</xm:f>
              </x14:cfvo>
              <x14:negativeFillColor rgb="FFFF0000"/>
              <x14:axisColor rgb="FF000000"/>
            </x14:dataBar>
          </x14:cfRule>
          <x14:cfRule type="dataBar" id="{CE8CE644-0F4E-6346-ADBD-0E157C428C5A}">
            <x14:dataBar minLength="0" maxLength="100" gradient="0">
              <x14:cfvo type="autoMin"/>
              <x14:cfvo type="autoMax"/>
              <x14:negativeFillColor rgb="FFFF0000"/>
              <x14:axisColor rgb="FF000000"/>
            </x14:dataBar>
          </x14:cfRule>
          <x14:cfRule type="dataBar" id="{A81FF291-1615-2F40-9093-6211B551A08E}">
            <x14:dataBar minLength="0" maxLength="100" gradient="0">
              <x14:cfvo type="percent">
                <xm:f>0</xm:f>
              </x14:cfvo>
              <x14:cfvo type="percent">
                <xm:f>100</xm:f>
              </x14:cfvo>
              <x14:negativeFillColor rgb="FFFF0000"/>
              <x14:axisColor rgb="FF000000"/>
            </x14:dataBar>
          </x14:cfRule>
          <x14:cfRule type="dataBar" id="{B9AE4292-8527-F84C-8C7A-55A5CED15D26}">
            <x14:dataBar minLength="0" maxLength="100" gradient="0">
              <x14:cfvo type="percent">
                <xm:f>0</xm:f>
              </x14:cfvo>
              <x14:cfvo type="percent">
                <xm:f>100</xm:f>
              </x14:cfvo>
              <x14:negativeFillColor rgb="FFFF0000"/>
              <x14:axisColor rgb="FF000000"/>
            </x14:dataBar>
          </x14:cfRule>
          <x14:cfRule type="dataBar" id="{C4C8EA22-46A9-5342-91DB-A2E074A72902}">
            <x14:dataBar minLength="0" maxLength="100" gradient="0">
              <x14:cfvo type="autoMin"/>
              <x14:cfvo type="autoMax"/>
              <x14:negativeFillColor rgb="FFFF0000"/>
              <x14:axisColor rgb="FF000000"/>
            </x14:dataBar>
          </x14:cfRule>
          <xm:sqref>X6</xm:sqref>
        </x14:conditionalFormatting>
        <x14:conditionalFormatting xmlns:xm="http://schemas.microsoft.com/office/excel/2006/main">
          <x14:cfRule type="dataBar" id="{5ECAC9EE-E86B-6B45-95CA-2BD383DF968D}">
            <x14:dataBar minLength="0" maxLength="100" gradient="0">
              <x14:cfvo type="num">
                <xm:f>0</xm:f>
              </x14:cfvo>
              <x14:cfvo type="num">
                <xm:f>1</xm:f>
              </x14:cfvo>
              <x14:negativeFillColor rgb="FFFF0000"/>
              <x14:axisColor rgb="FF000000"/>
            </x14:dataBar>
          </x14:cfRule>
          <x14:cfRule type="dataBar" id="{437EE878-F87F-4C47-9FB5-3CB87FA9A221}">
            <x14:dataBar minLength="0" maxLength="100" gradient="0">
              <x14:cfvo type="autoMin"/>
              <x14:cfvo type="autoMax"/>
              <x14:negativeFillColor rgb="FFFF0000"/>
              <x14:axisColor rgb="FF000000"/>
            </x14:dataBar>
          </x14:cfRule>
          <x14:cfRule type="dataBar" id="{340DA333-3C27-BE43-BD08-8410551F1D3C}">
            <x14:dataBar minLength="0" maxLength="100" gradient="0">
              <x14:cfvo type="percent">
                <xm:f>0</xm:f>
              </x14:cfvo>
              <x14:cfvo type="percent">
                <xm:f>100</xm:f>
              </x14:cfvo>
              <x14:negativeFillColor rgb="FFFF0000"/>
              <x14:axisColor rgb="FF000000"/>
            </x14:dataBar>
          </x14:cfRule>
          <x14:cfRule type="dataBar" id="{8C8E3011-1E0A-BD4D-A603-A726DE33FDC4}">
            <x14:dataBar minLength="0" maxLength="100" gradient="0">
              <x14:cfvo type="percent">
                <xm:f>0</xm:f>
              </x14:cfvo>
              <x14:cfvo type="percent">
                <xm:f>100</xm:f>
              </x14:cfvo>
              <x14:negativeFillColor rgb="FFFF0000"/>
              <x14:axisColor rgb="FF000000"/>
            </x14:dataBar>
          </x14:cfRule>
          <x14:cfRule type="dataBar" id="{93807F1E-D457-3B44-9E20-C1375750EE61}">
            <x14:dataBar minLength="0" maxLength="100" gradient="0">
              <x14:cfvo type="autoMin"/>
              <x14:cfvo type="autoMax"/>
              <x14:negativeFillColor rgb="FFFF0000"/>
              <x14:axisColor rgb="FF000000"/>
            </x14:dataBar>
          </x14:cfRule>
          <xm:sqref>Y3</xm:sqref>
        </x14:conditionalFormatting>
        <x14:conditionalFormatting xmlns:xm="http://schemas.microsoft.com/office/excel/2006/main">
          <x14:cfRule type="dataBar" id="{D05DAAAA-4F41-694B-819F-5956FEEA815A}">
            <x14:dataBar minLength="0" maxLength="100" gradient="0">
              <x14:cfvo type="num">
                <xm:f>0</xm:f>
              </x14:cfvo>
              <x14:cfvo type="num">
                <xm:f>1</xm:f>
              </x14:cfvo>
              <x14:negativeFillColor rgb="FFFF0000"/>
              <x14:axisColor rgb="FF000000"/>
            </x14:dataBar>
          </x14:cfRule>
          <x14:cfRule type="dataBar" id="{89DEC37C-D397-9C43-8915-C952D41AD62E}">
            <x14:dataBar minLength="0" maxLength="100" gradient="0">
              <x14:cfvo type="autoMin"/>
              <x14:cfvo type="autoMax"/>
              <x14:negativeFillColor rgb="FFFF0000"/>
              <x14:axisColor rgb="FF000000"/>
            </x14:dataBar>
          </x14:cfRule>
          <x14:cfRule type="dataBar" id="{0DB2C580-9B81-7B4E-991C-B2700DDD60B4}">
            <x14:dataBar minLength="0" maxLength="100" gradient="0">
              <x14:cfvo type="percent">
                <xm:f>0</xm:f>
              </x14:cfvo>
              <x14:cfvo type="percent">
                <xm:f>100</xm:f>
              </x14:cfvo>
              <x14:negativeFillColor rgb="FFFF0000"/>
              <x14:axisColor rgb="FF000000"/>
            </x14:dataBar>
          </x14:cfRule>
          <x14:cfRule type="dataBar" id="{25E86EB2-149B-5846-8415-89C2CCC04401}">
            <x14:dataBar minLength="0" maxLength="100" gradient="0">
              <x14:cfvo type="percent">
                <xm:f>0</xm:f>
              </x14:cfvo>
              <x14:cfvo type="percent">
                <xm:f>100</xm:f>
              </x14:cfvo>
              <x14:negativeFillColor rgb="FFFF0000"/>
              <x14:axisColor rgb="FF000000"/>
            </x14:dataBar>
          </x14:cfRule>
          <x14:cfRule type="dataBar" id="{2BEF7CE4-CF85-FC44-9F21-8A1604F75CDA}">
            <x14:dataBar minLength="0" maxLength="100" gradient="0">
              <x14:cfvo type="autoMin"/>
              <x14:cfvo type="autoMax"/>
              <x14:negativeFillColor rgb="FFFF0000"/>
              <x14:axisColor rgb="FF000000"/>
            </x14:dataBar>
          </x14:cfRule>
          <xm:sqref>Y4</xm:sqref>
        </x14:conditionalFormatting>
        <x14:conditionalFormatting xmlns:xm="http://schemas.microsoft.com/office/excel/2006/main">
          <x14:cfRule type="dataBar" id="{3443E1F8-7185-8140-9449-08F25B8B5287}">
            <x14:dataBar minLength="0" maxLength="100" gradient="0">
              <x14:cfvo type="num">
                <xm:f>0</xm:f>
              </x14:cfvo>
              <x14:cfvo type="num">
                <xm:f>1</xm:f>
              </x14:cfvo>
              <x14:negativeFillColor rgb="FFFF0000"/>
              <x14:axisColor rgb="FF000000"/>
            </x14:dataBar>
          </x14:cfRule>
          <x14:cfRule type="dataBar" id="{438FB932-FECB-EC4A-AA68-8D8210C8E2A9}">
            <x14:dataBar minLength="0" maxLength="100" gradient="0">
              <x14:cfvo type="autoMin"/>
              <x14:cfvo type="autoMax"/>
              <x14:negativeFillColor rgb="FFFF0000"/>
              <x14:axisColor rgb="FF000000"/>
            </x14:dataBar>
          </x14:cfRule>
          <x14:cfRule type="dataBar" id="{66B94A0C-2749-0742-9985-563FDE15462D}">
            <x14:dataBar minLength="0" maxLength="100" gradient="0">
              <x14:cfvo type="percent">
                <xm:f>0</xm:f>
              </x14:cfvo>
              <x14:cfvo type="percent">
                <xm:f>100</xm:f>
              </x14:cfvo>
              <x14:negativeFillColor rgb="FFFF0000"/>
              <x14:axisColor rgb="FF000000"/>
            </x14:dataBar>
          </x14:cfRule>
          <x14:cfRule type="dataBar" id="{1DD8BA28-21E1-A84C-B993-44F47B2EC6CA}">
            <x14:dataBar minLength="0" maxLength="100" gradient="0">
              <x14:cfvo type="percent">
                <xm:f>0</xm:f>
              </x14:cfvo>
              <x14:cfvo type="percent">
                <xm:f>100</xm:f>
              </x14:cfvo>
              <x14:negativeFillColor rgb="FFFF0000"/>
              <x14:axisColor rgb="FF000000"/>
            </x14:dataBar>
          </x14:cfRule>
          <x14:cfRule type="dataBar" id="{CAB1FA23-867C-C74B-AAF9-49BEB70260B8}">
            <x14:dataBar minLength="0" maxLength="100" gradient="0">
              <x14:cfvo type="autoMin"/>
              <x14:cfvo type="autoMax"/>
              <x14:negativeFillColor rgb="FFFF0000"/>
              <x14:axisColor rgb="FF000000"/>
            </x14:dataBar>
          </x14:cfRule>
          <xm:sqref>Y5</xm:sqref>
        </x14:conditionalFormatting>
        <x14:conditionalFormatting xmlns:xm="http://schemas.microsoft.com/office/excel/2006/main">
          <x14:cfRule type="dataBar" id="{37F9C752-253F-8949-B226-3DC1DC02E8B7}">
            <x14:dataBar minLength="0" maxLength="100" gradient="0">
              <x14:cfvo type="num">
                <xm:f>0</xm:f>
              </x14:cfvo>
              <x14:cfvo type="num">
                <xm:f>1</xm:f>
              </x14:cfvo>
              <x14:negativeFillColor rgb="FFFF0000"/>
              <x14:axisColor rgb="FF000000"/>
            </x14:dataBar>
          </x14:cfRule>
          <x14:cfRule type="dataBar" id="{5D2F110D-6B64-C448-A4CD-52AE4DE4FCC1}">
            <x14:dataBar minLength="0" maxLength="100" gradient="0">
              <x14:cfvo type="autoMin"/>
              <x14:cfvo type="autoMax"/>
              <x14:negativeFillColor rgb="FFFF0000"/>
              <x14:axisColor rgb="FF000000"/>
            </x14:dataBar>
          </x14:cfRule>
          <x14:cfRule type="dataBar" id="{7D4FB4BC-F029-EF4D-A3C7-F6C905A91975}">
            <x14:dataBar minLength="0" maxLength="100" gradient="0">
              <x14:cfvo type="percent">
                <xm:f>0</xm:f>
              </x14:cfvo>
              <x14:cfvo type="percent">
                <xm:f>100</xm:f>
              </x14:cfvo>
              <x14:negativeFillColor rgb="FFFF0000"/>
              <x14:axisColor rgb="FF000000"/>
            </x14:dataBar>
          </x14:cfRule>
          <x14:cfRule type="dataBar" id="{15774A6E-DFB1-C548-B59D-509CD09306E2}">
            <x14:dataBar minLength="0" maxLength="100" gradient="0">
              <x14:cfvo type="percent">
                <xm:f>0</xm:f>
              </x14:cfvo>
              <x14:cfvo type="percent">
                <xm:f>100</xm:f>
              </x14:cfvo>
              <x14:negativeFillColor rgb="FFFF0000"/>
              <x14:axisColor rgb="FF000000"/>
            </x14:dataBar>
          </x14:cfRule>
          <x14:cfRule type="dataBar" id="{8EF9CE6B-01CB-3742-A2B4-EC1145C85DBC}">
            <x14:dataBar minLength="0" maxLength="100" gradient="0">
              <x14:cfvo type="autoMin"/>
              <x14:cfvo type="autoMax"/>
              <x14:negativeFillColor rgb="FFFF0000"/>
              <x14:axisColor rgb="FF000000"/>
            </x14:dataBar>
          </x14:cfRule>
          <xm:sqref>Y6</xm:sqref>
        </x14:conditionalFormatting>
        <x14:conditionalFormatting xmlns:xm="http://schemas.microsoft.com/office/excel/2006/main">
          <x14:cfRule type="dataBar" id="{4918ACDA-413C-3A46-B570-B95EB6430EE8}">
            <x14:dataBar minLength="0" maxLength="100" gradient="0">
              <x14:cfvo type="num">
                <xm:f>0</xm:f>
              </x14:cfvo>
              <x14:cfvo type="num">
                <xm:f>1</xm:f>
              </x14:cfvo>
              <x14:negativeFillColor rgb="FFFF0000"/>
              <x14:axisColor rgb="FF000000"/>
            </x14:dataBar>
          </x14:cfRule>
          <x14:cfRule type="dataBar" id="{3081DED1-F895-3145-93E4-E98BB22A887E}">
            <x14:dataBar minLength="0" maxLength="100" gradient="0">
              <x14:cfvo type="autoMin"/>
              <x14:cfvo type="autoMax"/>
              <x14:negativeFillColor rgb="FFFF0000"/>
              <x14:axisColor rgb="FF000000"/>
            </x14:dataBar>
          </x14:cfRule>
          <x14:cfRule type="dataBar" id="{91F1CF9B-F841-5947-999F-B876F0959048}">
            <x14:dataBar minLength="0" maxLength="100" gradient="0">
              <x14:cfvo type="percent">
                <xm:f>0</xm:f>
              </x14:cfvo>
              <x14:cfvo type="percent">
                <xm:f>100</xm:f>
              </x14:cfvo>
              <x14:negativeFillColor rgb="FFFF0000"/>
              <x14:axisColor rgb="FF000000"/>
            </x14:dataBar>
          </x14:cfRule>
          <x14:cfRule type="dataBar" id="{8B17F131-CE52-6F40-BC60-F3EEFAB3A530}">
            <x14:dataBar minLength="0" maxLength="100" gradient="0">
              <x14:cfvo type="percent">
                <xm:f>0</xm:f>
              </x14:cfvo>
              <x14:cfvo type="percent">
                <xm:f>100</xm:f>
              </x14:cfvo>
              <x14:negativeFillColor rgb="FFFF0000"/>
              <x14:axisColor rgb="FF000000"/>
            </x14:dataBar>
          </x14:cfRule>
          <x14:cfRule type="dataBar" id="{5BAD753D-A824-B640-9D8B-19E7AC01CFE6}">
            <x14:dataBar minLength="0" maxLength="100" gradient="0">
              <x14:cfvo type="autoMin"/>
              <x14:cfvo type="autoMax"/>
              <x14:negativeFillColor rgb="FFFF0000"/>
              <x14:axisColor rgb="FF000000"/>
            </x14:dataBar>
          </x14:cfRule>
          <xm:sqref>Z3</xm:sqref>
        </x14:conditionalFormatting>
        <x14:conditionalFormatting xmlns:xm="http://schemas.microsoft.com/office/excel/2006/main">
          <x14:cfRule type="dataBar" id="{603D91C6-5A30-1744-B12E-4CDC959D56E2}">
            <x14:dataBar minLength="0" maxLength="100" gradient="0">
              <x14:cfvo type="num">
                <xm:f>0</xm:f>
              </x14:cfvo>
              <x14:cfvo type="num">
                <xm:f>1</xm:f>
              </x14:cfvo>
              <x14:negativeFillColor rgb="FFFF0000"/>
              <x14:axisColor rgb="FF000000"/>
            </x14:dataBar>
          </x14:cfRule>
          <x14:cfRule type="dataBar" id="{2CFCC463-1F09-4948-9D69-4A9F61D398D3}">
            <x14:dataBar minLength="0" maxLength="100" gradient="0">
              <x14:cfvo type="autoMin"/>
              <x14:cfvo type="autoMax"/>
              <x14:negativeFillColor rgb="FFFF0000"/>
              <x14:axisColor rgb="FF000000"/>
            </x14:dataBar>
          </x14:cfRule>
          <x14:cfRule type="dataBar" id="{A7D66F70-B925-424C-BE9D-D4FB24C572BF}">
            <x14:dataBar minLength="0" maxLength="100" gradient="0">
              <x14:cfvo type="percent">
                <xm:f>0</xm:f>
              </x14:cfvo>
              <x14:cfvo type="percent">
                <xm:f>100</xm:f>
              </x14:cfvo>
              <x14:negativeFillColor rgb="FFFF0000"/>
              <x14:axisColor rgb="FF000000"/>
            </x14:dataBar>
          </x14:cfRule>
          <x14:cfRule type="dataBar" id="{A18B6624-5ACD-C042-8E40-4730B5884A06}">
            <x14:dataBar minLength="0" maxLength="100" gradient="0">
              <x14:cfvo type="percent">
                <xm:f>0</xm:f>
              </x14:cfvo>
              <x14:cfvo type="percent">
                <xm:f>100</xm:f>
              </x14:cfvo>
              <x14:negativeFillColor rgb="FFFF0000"/>
              <x14:axisColor rgb="FF000000"/>
            </x14:dataBar>
          </x14:cfRule>
          <x14:cfRule type="dataBar" id="{9331A6F1-D983-EF44-A75D-5E4E63C261C1}">
            <x14:dataBar minLength="0" maxLength="100" gradient="0">
              <x14:cfvo type="autoMin"/>
              <x14:cfvo type="autoMax"/>
              <x14:negativeFillColor rgb="FFFF0000"/>
              <x14:axisColor rgb="FF000000"/>
            </x14:dataBar>
          </x14:cfRule>
          <xm:sqref>Z4</xm:sqref>
        </x14:conditionalFormatting>
        <x14:conditionalFormatting xmlns:xm="http://schemas.microsoft.com/office/excel/2006/main">
          <x14:cfRule type="dataBar" id="{0D4B34A3-0104-A349-8EF6-810043A55A0A}">
            <x14:dataBar minLength="0" maxLength="100" gradient="0">
              <x14:cfvo type="num">
                <xm:f>0</xm:f>
              </x14:cfvo>
              <x14:cfvo type="num">
                <xm:f>1</xm:f>
              </x14:cfvo>
              <x14:negativeFillColor rgb="FFFF0000"/>
              <x14:axisColor rgb="FF000000"/>
            </x14:dataBar>
          </x14:cfRule>
          <x14:cfRule type="dataBar" id="{CCC1076B-E8A5-574B-BFAF-FE5859218151}">
            <x14:dataBar minLength="0" maxLength="100" gradient="0">
              <x14:cfvo type="autoMin"/>
              <x14:cfvo type="autoMax"/>
              <x14:negativeFillColor rgb="FFFF0000"/>
              <x14:axisColor rgb="FF000000"/>
            </x14:dataBar>
          </x14:cfRule>
          <x14:cfRule type="dataBar" id="{63702159-A0CC-2E44-B8D4-B715677EAD39}">
            <x14:dataBar minLength="0" maxLength="100" gradient="0">
              <x14:cfvo type="percent">
                <xm:f>0</xm:f>
              </x14:cfvo>
              <x14:cfvo type="percent">
                <xm:f>100</xm:f>
              </x14:cfvo>
              <x14:negativeFillColor rgb="FFFF0000"/>
              <x14:axisColor rgb="FF000000"/>
            </x14:dataBar>
          </x14:cfRule>
          <x14:cfRule type="dataBar" id="{513DE1B1-192F-E04D-B1D9-066E175D9CCA}">
            <x14:dataBar minLength="0" maxLength="100" gradient="0">
              <x14:cfvo type="percent">
                <xm:f>0</xm:f>
              </x14:cfvo>
              <x14:cfvo type="percent">
                <xm:f>100</xm:f>
              </x14:cfvo>
              <x14:negativeFillColor rgb="FFFF0000"/>
              <x14:axisColor rgb="FF000000"/>
            </x14:dataBar>
          </x14:cfRule>
          <x14:cfRule type="dataBar" id="{4D620F14-16D5-DA4E-B089-B1B0074591E3}">
            <x14:dataBar minLength="0" maxLength="100" gradient="0">
              <x14:cfvo type="autoMin"/>
              <x14:cfvo type="autoMax"/>
              <x14:negativeFillColor rgb="FFFF0000"/>
              <x14:axisColor rgb="FF000000"/>
            </x14:dataBar>
          </x14:cfRule>
          <xm:sqref>Z5</xm:sqref>
        </x14:conditionalFormatting>
        <x14:conditionalFormatting xmlns:xm="http://schemas.microsoft.com/office/excel/2006/main">
          <x14:cfRule type="dataBar" id="{FA37416F-73C8-6043-A280-69D46069ED99}">
            <x14:dataBar minLength="0" maxLength="100" gradient="0">
              <x14:cfvo type="num">
                <xm:f>0</xm:f>
              </x14:cfvo>
              <x14:cfvo type="num">
                <xm:f>1</xm:f>
              </x14:cfvo>
              <x14:negativeFillColor rgb="FFFF0000"/>
              <x14:axisColor rgb="FF000000"/>
            </x14:dataBar>
          </x14:cfRule>
          <x14:cfRule type="dataBar" id="{ABF57AFE-DE09-D94B-A76A-C44A65BA27B0}">
            <x14:dataBar minLength="0" maxLength="100" gradient="0">
              <x14:cfvo type="autoMin"/>
              <x14:cfvo type="autoMax"/>
              <x14:negativeFillColor rgb="FFFF0000"/>
              <x14:axisColor rgb="FF000000"/>
            </x14:dataBar>
          </x14:cfRule>
          <x14:cfRule type="dataBar" id="{CE030A34-F4BE-334C-84E0-01743D6674A9}">
            <x14:dataBar minLength="0" maxLength="100" gradient="0">
              <x14:cfvo type="percent">
                <xm:f>0</xm:f>
              </x14:cfvo>
              <x14:cfvo type="percent">
                <xm:f>100</xm:f>
              </x14:cfvo>
              <x14:negativeFillColor rgb="FFFF0000"/>
              <x14:axisColor rgb="FF000000"/>
            </x14:dataBar>
          </x14:cfRule>
          <x14:cfRule type="dataBar" id="{C42D78A2-5542-6749-B972-8A18837D3FC2}">
            <x14:dataBar minLength="0" maxLength="100" gradient="0">
              <x14:cfvo type="percent">
                <xm:f>0</xm:f>
              </x14:cfvo>
              <x14:cfvo type="percent">
                <xm:f>100</xm:f>
              </x14:cfvo>
              <x14:negativeFillColor rgb="FFFF0000"/>
              <x14:axisColor rgb="FF000000"/>
            </x14:dataBar>
          </x14:cfRule>
          <x14:cfRule type="dataBar" id="{D146968C-558A-EC47-8ED1-465BD36A0EE0}">
            <x14:dataBar minLength="0" maxLength="100" gradient="0">
              <x14:cfvo type="autoMin"/>
              <x14:cfvo type="autoMax"/>
              <x14:negativeFillColor rgb="FFFF0000"/>
              <x14:axisColor rgb="FF000000"/>
            </x14:dataBar>
          </x14:cfRule>
          <xm:sqref>Z6</xm:sqref>
        </x14:conditionalFormatting>
        <x14:conditionalFormatting xmlns:xm="http://schemas.microsoft.com/office/excel/2006/main">
          <x14:cfRule type="iconSet" priority="71" id="{196E3F32-177D-5546-B7AA-23ED34440BB4}">
            <x14:iconSet iconSet="3Flags" custom="1">
              <x14:cfvo type="percent">
                <xm:f>0</xm:f>
              </x14:cfvo>
              <x14:cfvo type="percent">
                <xm:f>"No"</xm:f>
              </x14:cfvo>
              <x14:cfvo type="percent">
                <xm:f>"Yes"</xm:f>
              </x14:cfvo>
              <x14:cfIcon iconSet="NoIcons" iconId="0"/>
              <x14:cfIcon iconSet="NoIcons" iconId="0"/>
              <x14:cfIcon iconSet="3Flags" iconId="0"/>
            </x14:iconSet>
          </x14:cfRule>
          <xm:sqref>AA3:AB3</xm:sqref>
        </x14:conditionalFormatting>
        <x14:conditionalFormatting xmlns:xm="http://schemas.microsoft.com/office/excel/2006/main">
          <x14:cfRule type="iconSet" priority="54" id="{66A263FC-EBFE-8D47-B158-9DC51BB1A553}">
            <x14:iconSet iconSet="3Flags" custom="1">
              <x14:cfvo type="percent">
                <xm:f>0</xm:f>
              </x14:cfvo>
              <x14:cfvo type="percent">
                <xm:f>"No"</xm:f>
              </x14:cfvo>
              <x14:cfvo type="percent">
                <xm:f>"Yes"</xm:f>
              </x14:cfvo>
              <x14:cfIcon iconSet="NoIcons" iconId="0"/>
              <x14:cfIcon iconSet="NoIcons" iconId="0"/>
              <x14:cfIcon iconSet="3Flags" iconId="0"/>
            </x14:iconSet>
          </x14:cfRule>
          <xm:sqref>AA4:AB4</xm:sqref>
        </x14:conditionalFormatting>
        <x14:conditionalFormatting xmlns:xm="http://schemas.microsoft.com/office/excel/2006/main">
          <x14:cfRule type="iconSet" priority="37" id="{565E1048-D8FB-D446-886B-5623FEA08761}">
            <x14:iconSet iconSet="3Flags" custom="1">
              <x14:cfvo type="percent">
                <xm:f>0</xm:f>
              </x14:cfvo>
              <x14:cfvo type="percent">
                <xm:f>"No"</xm:f>
              </x14:cfvo>
              <x14:cfvo type="percent">
                <xm:f>"Yes"</xm:f>
              </x14:cfvo>
              <x14:cfIcon iconSet="NoIcons" iconId="0"/>
              <x14:cfIcon iconSet="NoIcons" iconId="0"/>
              <x14:cfIcon iconSet="3Flags" iconId="0"/>
            </x14:iconSet>
          </x14:cfRule>
          <xm:sqref>AA5:AB5</xm:sqref>
        </x14:conditionalFormatting>
        <x14:conditionalFormatting xmlns:xm="http://schemas.microsoft.com/office/excel/2006/main">
          <x14:cfRule type="iconSet" priority="20" id="{AC835A6C-54E0-4E40-9FF9-4A04AC0E6296}">
            <x14:iconSet iconSet="3Flags" custom="1">
              <x14:cfvo type="percent">
                <xm:f>0</xm:f>
              </x14:cfvo>
              <x14:cfvo type="percent">
                <xm:f>"No"</xm:f>
              </x14:cfvo>
              <x14:cfvo type="percent">
                <xm:f>"Yes"</xm:f>
              </x14:cfvo>
              <x14:cfIcon iconSet="NoIcons" iconId="0"/>
              <x14:cfIcon iconSet="NoIcons" iconId="0"/>
              <x14:cfIcon iconSet="3Flags" iconId="0"/>
            </x14:iconSet>
          </x14:cfRule>
          <xm:sqref>AA6:AB6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21719-1F84-B04D-AA1E-BE5BFBD91274}">
  <sheetPr codeName="Sheet29">
    <tabColor theme="0"/>
  </sheetPr>
  <dimension ref="A1:BW16"/>
  <sheetViews>
    <sheetView zoomScale="70" zoomScaleNormal="70" workbookViewId="0">
      <pane xSplit="12" ySplit="2" topLeftCell="V3" activePane="bottomRight" state="frozen"/>
      <selection activeCell="D6" sqref="D6"/>
      <selection pane="topRight" activeCell="D6" sqref="D6"/>
      <selection pane="bottomLeft" activeCell="D6" sqref="D6"/>
      <selection pane="bottomRight"/>
    </sheetView>
  </sheetViews>
  <sheetFormatPr baseColWidth="10" defaultColWidth="26.83203125" defaultRowHeight="80.25" customHeight="1"/>
  <cols>
    <col min="1" max="1" width="30.6640625" style="151" bestFit="1" customWidth="1"/>
    <col min="2" max="2" width="29.6640625" style="151" customWidth="1"/>
    <col min="3" max="4" width="26.83203125" style="152"/>
    <col min="5" max="5" width="30.1640625" style="152" bestFit="1" customWidth="1"/>
    <col min="6" max="6" width="39" style="152" customWidth="1"/>
    <col min="7" max="7" width="26.83203125" style="153"/>
    <col min="8" max="8" width="26.83203125" style="154"/>
    <col min="9" max="9" width="26.83203125" style="153"/>
    <col min="10" max="10" width="22.83203125" style="152" customWidth="1"/>
    <col min="11" max="11" width="26.83203125" style="152"/>
    <col min="12" max="12" width="32.1640625" style="152" customWidth="1"/>
    <col min="13" max="13" width="41.83203125" style="152" customWidth="1"/>
    <col min="14" max="14" width="30.6640625" style="155" bestFit="1" customWidth="1"/>
    <col min="15" max="16" width="26.83203125" style="155"/>
    <col min="17" max="17" width="30.6640625" style="156" bestFit="1" customWidth="1"/>
    <col min="18" max="18" width="26.83203125" style="152"/>
    <col min="19" max="19" width="30.6640625" style="153" bestFit="1" customWidth="1"/>
    <col min="20" max="20" width="26.83203125" style="153"/>
    <col min="21" max="21" width="29.1640625" style="153" bestFit="1" customWidth="1"/>
    <col min="22" max="22" width="29.33203125" style="153" bestFit="1" customWidth="1"/>
    <col min="23" max="23" width="26.83203125" style="93"/>
    <col min="24" max="24" width="34.33203125" style="93" bestFit="1" customWidth="1"/>
    <col min="25" max="25" width="30.5" style="93" bestFit="1" customWidth="1"/>
    <col min="26" max="26" width="27.83203125" style="93" bestFit="1" customWidth="1"/>
    <col min="27" max="34" width="26.83203125" style="93"/>
    <col min="35" max="36" width="29.1640625" style="93" bestFit="1" customWidth="1"/>
    <col min="37" max="37" width="27.33203125" style="93" bestFit="1" customWidth="1"/>
    <col min="38" max="39" width="26.83203125" style="93"/>
    <col min="40" max="42" width="29.1640625" style="93" bestFit="1" customWidth="1"/>
    <col min="43" max="43" width="28.5" style="93" bestFit="1" customWidth="1"/>
    <col min="44" max="47" width="29.1640625" style="93" bestFit="1" customWidth="1"/>
    <col min="48" max="48" width="26.83203125" style="93"/>
    <col min="49" max="49" width="29.1640625" style="93" bestFit="1" customWidth="1"/>
    <col min="50" max="16384" width="26.83203125" style="93"/>
  </cols>
  <sheetData>
    <row r="1" spans="1:75" s="48" customFormat="1" ht="66.75" customHeight="1">
      <c r="A1" s="34" t="s">
        <v>126</v>
      </c>
      <c r="B1" s="35" t="s">
        <v>127</v>
      </c>
      <c r="C1" s="36" t="s">
        <v>128</v>
      </c>
      <c r="D1" s="37" t="s">
        <v>129</v>
      </c>
      <c r="E1" s="38" t="s">
        <v>130</v>
      </c>
      <c r="F1" s="39" t="s">
        <v>131</v>
      </c>
      <c r="G1" s="40" t="s">
        <v>132</v>
      </c>
      <c r="H1" s="41" t="s">
        <v>133</v>
      </c>
      <c r="I1" s="42" t="s">
        <v>134</v>
      </c>
      <c r="J1" s="43" t="s">
        <v>135</v>
      </c>
      <c r="K1" s="44"/>
      <c r="L1" s="45"/>
      <c r="M1" s="44"/>
      <c r="N1" s="46"/>
      <c r="O1" s="44"/>
      <c r="P1" s="44"/>
      <c r="Q1" s="44"/>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row>
    <row r="2" spans="1:75" s="58" customFormat="1" ht="80.25" customHeight="1">
      <c r="A2" s="49" t="s">
        <v>2</v>
      </c>
      <c r="B2" s="50" t="s">
        <v>111</v>
      </c>
      <c r="C2" s="51" t="s">
        <v>121</v>
      </c>
      <c r="D2" s="51" t="s">
        <v>84</v>
      </c>
      <c r="E2" s="51" t="s">
        <v>85</v>
      </c>
      <c r="F2" s="51" t="s">
        <v>136</v>
      </c>
      <c r="G2" s="52" t="s">
        <v>137</v>
      </c>
      <c r="H2" s="51" t="s">
        <v>138</v>
      </c>
      <c r="I2" s="50" t="s">
        <v>139</v>
      </c>
      <c r="J2" s="51" t="s">
        <v>140</v>
      </c>
      <c r="K2" s="51" t="s">
        <v>101</v>
      </c>
      <c r="L2" s="53" t="s">
        <v>141</v>
      </c>
      <c r="M2" s="53" t="s">
        <v>142</v>
      </c>
      <c r="N2" s="53" t="s">
        <v>143</v>
      </c>
      <c r="O2" s="53" t="s">
        <v>144</v>
      </c>
      <c r="P2" s="53" t="s">
        <v>145</v>
      </c>
      <c r="Q2" s="53" t="s">
        <v>146</v>
      </c>
      <c r="R2" s="54" t="s">
        <v>147</v>
      </c>
      <c r="S2" s="53" t="s">
        <v>148</v>
      </c>
      <c r="T2" s="53" t="s">
        <v>149</v>
      </c>
      <c r="U2" s="53" t="s">
        <v>150</v>
      </c>
      <c r="V2" s="55" t="s">
        <v>151</v>
      </c>
      <c r="W2" s="56" t="s">
        <v>1</v>
      </c>
      <c r="X2" s="56" t="s">
        <v>152</v>
      </c>
      <c r="Y2" s="56" t="s">
        <v>153</v>
      </c>
      <c r="Z2" s="56" t="s">
        <v>39</v>
      </c>
      <c r="AA2" s="56" t="s">
        <v>8</v>
      </c>
      <c r="AB2" s="56" t="s">
        <v>40</v>
      </c>
      <c r="AC2" s="56" t="s">
        <v>9</v>
      </c>
      <c r="AD2" s="56" t="s">
        <v>10</v>
      </c>
      <c r="AE2" s="56" t="s">
        <v>11</v>
      </c>
      <c r="AF2" s="56" t="s">
        <v>12</v>
      </c>
      <c r="AG2" s="56" t="s">
        <v>5</v>
      </c>
      <c r="AH2" s="56" t="s">
        <v>13</v>
      </c>
      <c r="AI2" s="56" t="s">
        <v>14</v>
      </c>
      <c r="AJ2" s="56" t="s">
        <v>15</v>
      </c>
      <c r="AK2" s="56" t="s">
        <v>16</v>
      </c>
      <c r="AL2" s="56" t="s">
        <v>17</v>
      </c>
      <c r="AM2" s="56" t="s">
        <v>18</v>
      </c>
      <c r="AN2" s="56" t="s">
        <v>19</v>
      </c>
      <c r="AO2" s="56" t="s">
        <v>20</v>
      </c>
      <c r="AP2" s="56" t="s">
        <v>21</v>
      </c>
      <c r="AQ2" s="56" t="s">
        <v>22</v>
      </c>
      <c r="AR2" s="56" t="s">
        <v>23</v>
      </c>
      <c r="AS2" s="56" t="s">
        <v>24</v>
      </c>
      <c r="AT2" s="56" t="s">
        <v>25</v>
      </c>
      <c r="AU2" s="56" t="s">
        <v>26</v>
      </c>
      <c r="AV2" s="56" t="s">
        <v>27</v>
      </c>
      <c r="AW2" s="56" t="s">
        <v>28</v>
      </c>
      <c r="AX2" s="56" t="s">
        <v>29</v>
      </c>
      <c r="AY2" s="56" t="s">
        <v>30</v>
      </c>
      <c r="AZ2" s="56" t="s">
        <v>31</v>
      </c>
      <c r="BA2" s="56" t="s">
        <v>32</v>
      </c>
      <c r="BB2" s="56" t="s">
        <v>33</v>
      </c>
      <c r="BC2" s="56" t="s">
        <v>34</v>
      </c>
      <c r="BD2" s="57" t="s">
        <v>6</v>
      </c>
      <c r="BE2" s="57" t="s">
        <v>7</v>
      </c>
      <c r="BF2" s="57" t="s">
        <v>35</v>
      </c>
      <c r="BG2" s="57" t="s">
        <v>154</v>
      </c>
      <c r="BH2" s="57" t="s">
        <v>37</v>
      </c>
      <c r="BI2" s="57" t="s">
        <v>4</v>
      </c>
      <c r="BJ2" s="57" t="s">
        <v>38</v>
      </c>
      <c r="BK2" s="57" t="s">
        <v>41</v>
      </c>
      <c r="BL2" s="57" t="s">
        <v>42</v>
      </c>
      <c r="BM2" s="57" t="s">
        <v>43</v>
      </c>
      <c r="BN2" s="57" t="s">
        <v>44</v>
      </c>
      <c r="BO2" s="57" t="s">
        <v>45</v>
      </c>
      <c r="BP2" s="57" t="s">
        <v>46</v>
      </c>
      <c r="BQ2" s="57" t="s">
        <v>47</v>
      </c>
      <c r="BR2" s="57" t="s">
        <v>48</v>
      </c>
      <c r="BS2" s="57" t="s">
        <v>49</v>
      </c>
      <c r="BT2" s="57" t="s">
        <v>50</v>
      </c>
      <c r="BU2" s="57" t="s">
        <v>155</v>
      </c>
      <c r="BV2" s="57" t="s">
        <v>52</v>
      </c>
      <c r="BW2" s="57" t="s">
        <v>53</v>
      </c>
    </row>
    <row r="3" spans="1:75" s="85" customFormat="1" ht="80.25" customHeight="1">
      <c r="A3" s="59" t="s">
        <v>156</v>
      </c>
      <c r="B3" s="60">
        <v>2861</v>
      </c>
      <c r="C3" s="61" t="s">
        <v>157</v>
      </c>
      <c r="D3" s="61" t="s">
        <v>158</v>
      </c>
      <c r="E3" s="61" t="s">
        <v>104</v>
      </c>
      <c r="F3" s="61" t="s">
        <v>102</v>
      </c>
      <c r="G3" s="62">
        <v>369520000</v>
      </c>
      <c r="H3" s="61" t="s">
        <v>159</v>
      </c>
      <c r="I3" s="60">
        <v>2035</v>
      </c>
      <c r="J3" s="61" t="s">
        <v>160</v>
      </c>
      <c r="K3" s="62" t="s">
        <v>161</v>
      </c>
      <c r="L3" s="63" t="s">
        <v>162</v>
      </c>
      <c r="M3" s="64" t="s">
        <v>163</v>
      </c>
      <c r="N3" s="64">
        <v>6.5</v>
      </c>
      <c r="O3" s="64">
        <v>4</v>
      </c>
      <c r="P3" s="64">
        <v>8</v>
      </c>
      <c r="Q3" s="64" t="s">
        <v>164</v>
      </c>
      <c r="R3" s="65">
        <v>511911264.69999999</v>
      </c>
      <c r="S3" s="64" t="s">
        <v>57</v>
      </c>
      <c r="T3" s="64"/>
      <c r="U3" s="64"/>
      <c r="V3" s="64" t="s">
        <v>63</v>
      </c>
      <c r="W3" s="66" t="s">
        <v>75</v>
      </c>
      <c r="X3" s="66" t="s">
        <v>165</v>
      </c>
      <c r="Y3" s="67" t="s">
        <v>55</v>
      </c>
      <c r="Z3" s="68" t="s">
        <v>57</v>
      </c>
      <c r="AA3" s="69" t="s">
        <v>73</v>
      </c>
      <c r="AB3" s="67"/>
      <c r="AC3" s="70" t="s">
        <v>157</v>
      </c>
      <c r="AD3" s="70" t="s">
        <v>166</v>
      </c>
      <c r="AE3" s="68"/>
      <c r="AF3" s="71">
        <v>2017</v>
      </c>
      <c r="AG3" s="71">
        <f t="shared" ref="AG3:AG9" si="0">2021-AF3</f>
        <v>4</v>
      </c>
      <c r="AH3" s="72">
        <v>238000000</v>
      </c>
      <c r="AI3" s="73" t="s">
        <v>60</v>
      </c>
      <c r="AJ3" s="69" t="s">
        <v>167</v>
      </c>
      <c r="AK3" s="69" t="s">
        <v>168</v>
      </c>
      <c r="AL3" s="74">
        <v>0</v>
      </c>
      <c r="AM3" s="75" t="s">
        <v>169</v>
      </c>
      <c r="AN3" s="76">
        <v>12000000</v>
      </c>
      <c r="AO3" s="76">
        <v>9600000</v>
      </c>
      <c r="AP3" s="74">
        <v>0</v>
      </c>
      <c r="AQ3" s="74">
        <f t="shared" ref="AQ3:AQ9" si="1">SUM(AO3-AP3)</f>
        <v>9600000</v>
      </c>
      <c r="AR3" s="77" t="s">
        <v>60</v>
      </c>
      <c r="AS3" s="78">
        <f t="shared" ref="AS3:AS9" si="2">SUM(AN3/AH3)</f>
        <v>5.0420168067226892E-2</v>
      </c>
      <c r="AT3" s="78">
        <f t="shared" ref="AT3:AT9" si="3">SUM(AO3/AH3)</f>
        <v>4.0336134453781515E-2</v>
      </c>
      <c r="AU3" s="78">
        <f t="shared" ref="AU3:AU9" si="4">SUM(AP3/AO3)</f>
        <v>0</v>
      </c>
      <c r="AV3" s="79" t="s">
        <v>60</v>
      </c>
      <c r="AW3" s="79" t="s">
        <v>60</v>
      </c>
      <c r="AX3" s="68" t="s">
        <v>170</v>
      </c>
      <c r="AY3" s="68" t="s">
        <v>58</v>
      </c>
      <c r="AZ3" s="68" t="s">
        <v>58</v>
      </c>
      <c r="BA3" s="68"/>
      <c r="BB3" s="68"/>
      <c r="BC3" s="68" t="s">
        <v>160</v>
      </c>
      <c r="BD3" s="80">
        <f>BW3</f>
        <v>4.4520547945205475</v>
      </c>
      <c r="BE3" s="81">
        <f>(BL3-BK3)/365</f>
        <v>4.4520547945205475</v>
      </c>
      <c r="BF3" s="73">
        <v>1</v>
      </c>
      <c r="BG3" s="73"/>
      <c r="BH3" s="73"/>
      <c r="BI3" s="73">
        <f t="shared" ref="BI3:BI9" si="5">SUBTOTAL(9,BF3:BH3)</f>
        <v>1</v>
      </c>
      <c r="BJ3" s="79" t="s">
        <v>60</v>
      </c>
      <c r="BK3" s="82">
        <v>42887</v>
      </c>
      <c r="BL3" s="82">
        <v>44512</v>
      </c>
      <c r="BM3" s="83"/>
      <c r="BN3" s="82"/>
      <c r="BO3" s="83"/>
      <c r="BP3" s="83"/>
      <c r="BQ3" s="83"/>
      <c r="BR3" s="84">
        <f t="shared" ref="BR3:BR9" si="6">(BL3-BK3)/365</f>
        <v>4.4520547945205475</v>
      </c>
      <c r="BS3" s="84" t="s">
        <v>60</v>
      </c>
      <c r="BT3" s="84" t="s">
        <v>60</v>
      </c>
      <c r="BU3" s="84" t="s">
        <v>60</v>
      </c>
      <c r="BV3" s="84" t="s">
        <v>60</v>
      </c>
      <c r="BW3" s="84">
        <f t="shared" ref="BW3:BW9" si="7">SUM(BR3:BV3)</f>
        <v>4.4520547945205475</v>
      </c>
    </row>
    <row r="4" spans="1:75" ht="80.25" customHeight="1">
      <c r="A4" s="86" t="s">
        <v>171</v>
      </c>
      <c r="B4" s="87">
        <v>2840</v>
      </c>
      <c r="C4" s="88" t="s">
        <v>172</v>
      </c>
      <c r="D4" s="88" t="s">
        <v>75</v>
      </c>
      <c r="E4" s="88" t="s">
        <v>173</v>
      </c>
      <c r="F4" s="88" t="s">
        <v>174</v>
      </c>
      <c r="G4" s="89">
        <v>16295000</v>
      </c>
      <c r="H4" s="88">
        <v>40</v>
      </c>
      <c r="I4" s="88">
        <v>2025</v>
      </c>
      <c r="J4" s="88" t="s">
        <v>160</v>
      </c>
      <c r="K4" s="89">
        <v>13036000</v>
      </c>
      <c r="L4" s="63" t="s">
        <v>175</v>
      </c>
      <c r="M4" s="64" t="s">
        <v>159</v>
      </c>
      <c r="N4" s="64" t="s">
        <v>159</v>
      </c>
      <c r="O4" s="64">
        <v>0</v>
      </c>
      <c r="P4" s="64">
        <v>0</v>
      </c>
      <c r="Q4" s="64" t="s">
        <v>176</v>
      </c>
      <c r="R4" s="65"/>
      <c r="S4" s="64" t="s">
        <v>57</v>
      </c>
      <c r="T4" s="64"/>
      <c r="U4" s="90" t="s">
        <v>177</v>
      </c>
      <c r="V4" s="64" t="s">
        <v>178</v>
      </c>
      <c r="W4" s="66" t="s">
        <v>75</v>
      </c>
      <c r="X4" s="66" t="s">
        <v>179</v>
      </c>
      <c r="Y4" s="67" t="s">
        <v>55</v>
      </c>
      <c r="Z4" s="68" t="s">
        <v>57</v>
      </c>
      <c r="AA4" s="69" t="s">
        <v>56</v>
      </c>
      <c r="AB4" s="67"/>
      <c r="AC4" s="70" t="s">
        <v>172</v>
      </c>
      <c r="AD4" s="70" t="s">
        <v>180</v>
      </c>
      <c r="AE4" s="68"/>
      <c r="AF4" s="71">
        <v>2019</v>
      </c>
      <c r="AG4" s="71">
        <f t="shared" si="0"/>
        <v>2</v>
      </c>
      <c r="AH4" s="91">
        <v>16500000</v>
      </c>
      <c r="AI4" s="73" t="s">
        <v>60</v>
      </c>
      <c r="AJ4" s="69" t="s">
        <v>32</v>
      </c>
      <c r="AK4" s="69" t="s">
        <v>32</v>
      </c>
      <c r="AL4" s="74">
        <v>0</v>
      </c>
      <c r="AM4" s="75" t="s">
        <v>175</v>
      </c>
      <c r="AN4" s="76">
        <v>3000000</v>
      </c>
      <c r="AO4" s="76">
        <v>2400000</v>
      </c>
      <c r="AP4" s="74">
        <v>1749494</v>
      </c>
      <c r="AQ4" s="74">
        <f t="shared" si="1"/>
        <v>650506</v>
      </c>
      <c r="AR4" s="77" t="s">
        <v>60</v>
      </c>
      <c r="AS4" s="78">
        <f t="shared" si="2"/>
        <v>0.18181818181818182</v>
      </c>
      <c r="AT4" s="78">
        <f t="shared" si="3"/>
        <v>0.14545454545454545</v>
      </c>
      <c r="AU4" s="78">
        <f t="shared" si="4"/>
        <v>0.72895583333333336</v>
      </c>
      <c r="AV4" s="79" t="s">
        <v>60</v>
      </c>
      <c r="AW4" s="79" t="s">
        <v>60</v>
      </c>
      <c r="AX4" s="68" t="s">
        <v>170</v>
      </c>
      <c r="AY4" s="68"/>
      <c r="AZ4" s="68"/>
      <c r="BA4" s="68" t="s">
        <v>58</v>
      </c>
      <c r="BB4" s="68"/>
      <c r="BC4" s="68" t="s">
        <v>160</v>
      </c>
      <c r="BD4" s="80">
        <f>(BP4-BK4)/365</f>
        <v>2.452054794520548</v>
      </c>
      <c r="BE4" s="81">
        <f>(BP4-BO4)/365</f>
        <v>1.2547945205479452</v>
      </c>
      <c r="BF4" s="73"/>
      <c r="BG4" s="73"/>
      <c r="BH4" s="73"/>
      <c r="BI4" s="73">
        <f t="shared" si="5"/>
        <v>0</v>
      </c>
      <c r="BJ4" s="79"/>
      <c r="BK4" s="82">
        <v>43617</v>
      </c>
      <c r="BL4" s="92" t="s">
        <v>181</v>
      </c>
      <c r="BM4" s="83"/>
      <c r="BN4" s="83">
        <v>36878</v>
      </c>
      <c r="BO4" s="83">
        <v>44054</v>
      </c>
      <c r="BP4" s="82">
        <v>44512</v>
      </c>
      <c r="BQ4" s="82"/>
      <c r="BR4" s="84" t="e">
        <f t="shared" si="6"/>
        <v>#VALUE!</v>
      </c>
      <c r="BS4" s="84" t="e">
        <f>(BN4-BL4)/365</f>
        <v>#VALUE!</v>
      </c>
      <c r="BT4" s="84">
        <f>(BO4-BN4)/365</f>
        <v>19.660273972602738</v>
      </c>
      <c r="BU4" s="84">
        <f>(BP4-BO4)/365</f>
        <v>1.2547945205479452</v>
      </c>
      <c r="BV4" s="84" t="s">
        <v>60</v>
      </c>
      <c r="BW4" s="84" t="e">
        <f t="shared" si="7"/>
        <v>#VALUE!</v>
      </c>
    </row>
    <row r="5" spans="1:75" ht="80.25" customHeight="1">
      <c r="A5" s="86" t="s">
        <v>182</v>
      </c>
      <c r="B5" s="87">
        <v>2833</v>
      </c>
      <c r="C5" s="88" t="s">
        <v>71</v>
      </c>
      <c r="D5" s="88" t="s">
        <v>75</v>
      </c>
      <c r="E5" s="88" t="s">
        <v>104</v>
      </c>
      <c r="F5" s="88" t="s">
        <v>107</v>
      </c>
      <c r="G5" s="89">
        <v>59000000</v>
      </c>
      <c r="H5" s="88">
        <v>51</v>
      </c>
      <c r="I5" s="87">
        <v>2035</v>
      </c>
      <c r="J5" s="88" t="s">
        <v>160</v>
      </c>
      <c r="K5" s="89" t="s">
        <v>161</v>
      </c>
      <c r="L5" s="63" t="s">
        <v>183</v>
      </c>
      <c r="M5" s="64" t="s">
        <v>184</v>
      </c>
      <c r="N5" s="64">
        <v>12.7</v>
      </c>
      <c r="O5" s="64">
        <v>4</v>
      </c>
      <c r="P5" s="64">
        <v>6</v>
      </c>
      <c r="Q5" s="64" t="s">
        <v>176</v>
      </c>
      <c r="R5" s="94"/>
      <c r="S5" s="64" t="s">
        <v>57</v>
      </c>
      <c r="T5" s="64" t="s">
        <v>185</v>
      </c>
      <c r="U5" s="64"/>
      <c r="V5" s="64" t="s">
        <v>186</v>
      </c>
      <c r="W5" s="66" t="s">
        <v>75</v>
      </c>
      <c r="X5" s="66" t="s">
        <v>72</v>
      </c>
      <c r="Y5" s="67" t="s">
        <v>55</v>
      </c>
      <c r="Z5" s="68" t="s">
        <v>57</v>
      </c>
      <c r="AA5" s="69" t="s">
        <v>73</v>
      </c>
      <c r="AB5" s="67"/>
      <c r="AC5" s="70" t="s">
        <v>71</v>
      </c>
      <c r="AD5" s="70" t="s">
        <v>187</v>
      </c>
      <c r="AE5" s="68"/>
      <c r="AF5" s="71">
        <v>2018</v>
      </c>
      <c r="AG5" s="71">
        <f t="shared" si="0"/>
        <v>3</v>
      </c>
      <c r="AH5" s="91">
        <v>59000000</v>
      </c>
      <c r="AI5" s="73" t="s">
        <v>60</v>
      </c>
      <c r="AJ5" s="69" t="s">
        <v>50</v>
      </c>
      <c r="AK5" s="69" t="s">
        <v>31</v>
      </c>
      <c r="AL5" s="74">
        <v>900000</v>
      </c>
      <c r="AM5" s="75" t="s">
        <v>183</v>
      </c>
      <c r="AN5" s="76">
        <v>1000000</v>
      </c>
      <c r="AO5" s="76">
        <v>800000</v>
      </c>
      <c r="AP5" s="74">
        <v>400000</v>
      </c>
      <c r="AQ5" s="74">
        <f t="shared" si="1"/>
        <v>400000</v>
      </c>
      <c r="AR5" s="77" t="s">
        <v>60</v>
      </c>
      <c r="AS5" s="78">
        <f t="shared" si="2"/>
        <v>1.6949152542372881E-2</v>
      </c>
      <c r="AT5" s="78">
        <f t="shared" si="3"/>
        <v>1.3559322033898305E-2</v>
      </c>
      <c r="AU5" s="78">
        <f t="shared" si="4"/>
        <v>0.5</v>
      </c>
      <c r="AV5" s="79" t="s">
        <v>60</v>
      </c>
      <c r="AW5" s="79" t="s">
        <v>60</v>
      </c>
      <c r="AX5" s="68" t="s">
        <v>170</v>
      </c>
      <c r="AY5" s="68"/>
      <c r="AZ5" s="68" t="s">
        <v>58</v>
      </c>
      <c r="BA5" s="68"/>
      <c r="BB5" s="68"/>
      <c r="BC5" s="68" t="s">
        <v>160</v>
      </c>
      <c r="BD5" s="80">
        <f>BW5</f>
        <v>3.4520547945205475</v>
      </c>
      <c r="BE5" s="81">
        <f>(BO5-BN5)/365</f>
        <v>0.19452054794520549</v>
      </c>
      <c r="BF5" s="73"/>
      <c r="BG5" s="73"/>
      <c r="BH5" s="73"/>
      <c r="BI5" s="73">
        <f t="shared" si="5"/>
        <v>0</v>
      </c>
      <c r="BJ5" s="79"/>
      <c r="BK5" s="82">
        <v>43252</v>
      </c>
      <c r="BL5" s="92">
        <v>43601</v>
      </c>
      <c r="BM5" s="83"/>
      <c r="BN5" s="92">
        <v>44441</v>
      </c>
      <c r="BO5" s="95">
        <v>44512</v>
      </c>
      <c r="BP5" s="83"/>
      <c r="BQ5" s="83"/>
      <c r="BR5" s="84">
        <f t="shared" si="6"/>
        <v>0.95616438356164379</v>
      </c>
      <c r="BS5" s="84">
        <f>(BN5-BL5)/365</f>
        <v>2.3013698630136985</v>
      </c>
      <c r="BT5" s="84">
        <f>(BO5-BN5)/365</f>
        <v>0.19452054794520549</v>
      </c>
      <c r="BU5" s="84" t="s">
        <v>60</v>
      </c>
      <c r="BV5" s="84" t="s">
        <v>60</v>
      </c>
      <c r="BW5" s="84">
        <f t="shared" si="7"/>
        <v>3.4520547945205475</v>
      </c>
    </row>
    <row r="6" spans="1:75" ht="80.25" customHeight="1">
      <c r="A6" s="86" t="s">
        <v>188</v>
      </c>
      <c r="B6" s="87">
        <v>2837</v>
      </c>
      <c r="C6" s="88" t="s">
        <v>189</v>
      </c>
      <c r="D6" s="88" t="s">
        <v>75</v>
      </c>
      <c r="E6" s="88" t="s">
        <v>173</v>
      </c>
      <c r="F6" s="88" t="s">
        <v>107</v>
      </c>
      <c r="G6" s="89">
        <v>80000000</v>
      </c>
      <c r="H6" s="88">
        <v>40</v>
      </c>
      <c r="I6" s="87">
        <v>2035</v>
      </c>
      <c r="J6" s="88" t="s">
        <v>160</v>
      </c>
      <c r="K6" s="89" t="s">
        <v>161</v>
      </c>
      <c r="L6" s="96" t="s">
        <v>190</v>
      </c>
      <c r="M6" s="64" t="s">
        <v>191</v>
      </c>
      <c r="N6" s="64">
        <v>18.399999999999999</v>
      </c>
      <c r="O6" s="64">
        <v>4</v>
      </c>
      <c r="P6" s="64">
        <v>6</v>
      </c>
      <c r="Q6" s="64" t="s">
        <v>176</v>
      </c>
      <c r="R6" s="65">
        <v>110827292.59999999</v>
      </c>
      <c r="S6" s="94" t="s">
        <v>192</v>
      </c>
      <c r="T6" s="64"/>
      <c r="U6" s="90" t="s">
        <v>185</v>
      </c>
      <c r="V6" s="64" t="s">
        <v>63</v>
      </c>
      <c r="W6" s="66" t="s">
        <v>75</v>
      </c>
      <c r="X6" s="66" t="s">
        <v>193</v>
      </c>
      <c r="Y6" s="67" t="s">
        <v>194</v>
      </c>
      <c r="Z6" s="68" t="s">
        <v>57</v>
      </c>
      <c r="AA6" s="69" t="s">
        <v>73</v>
      </c>
      <c r="AB6" s="67"/>
      <c r="AC6" s="70" t="s">
        <v>189</v>
      </c>
      <c r="AD6" s="70" t="s">
        <v>195</v>
      </c>
      <c r="AE6" s="68"/>
      <c r="AF6" s="71">
        <v>2019</v>
      </c>
      <c r="AG6" s="71">
        <f t="shared" si="0"/>
        <v>2</v>
      </c>
      <c r="AH6" s="91">
        <v>79800000</v>
      </c>
      <c r="AI6" s="73" t="s">
        <v>60</v>
      </c>
      <c r="AJ6" s="69" t="s">
        <v>50</v>
      </c>
      <c r="AK6" s="69" t="s">
        <v>168</v>
      </c>
      <c r="AL6" s="74">
        <v>0</v>
      </c>
      <c r="AM6" s="75" t="s">
        <v>196</v>
      </c>
      <c r="AN6" s="76">
        <v>1000000</v>
      </c>
      <c r="AO6" s="76">
        <v>800000</v>
      </c>
      <c r="AP6" s="74">
        <v>1200000</v>
      </c>
      <c r="AQ6" s="74">
        <f t="shared" si="1"/>
        <v>-400000</v>
      </c>
      <c r="AR6" s="77" t="s">
        <v>60</v>
      </c>
      <c r="AS6" s="78">
        <f t="shared" si="2"/>
        <v>1.2531328320802004E-2</v>
      </c>
      <c r="AT6" s="78">
        <f t="shared" si="3"/>
        <v>1.0025062656641603E-2</v>
      </c>
      <c r="AU6" s="78">
        <f t="shared" si="4"/>
        <v>1.5</v>
      </c>
      <c r="AV6" s="79" t="s">
        <v>60</v>
      </c>
      <c r="AW6" s="79" t="s">
        <v>60</v>
      </c>
      <c r="AX6" s="68" t="s">
        <v>170</v>
      </c>
      <c r="AY6" s="68" t="s">
        <v>58</v>
      </c>
      <c r="AZ6" s="68" t="s">
        <v>58</v>
      </c>
      <c r="BA6" s="68"/>
      <c r="BB6" s="68"/>
      <c r="BC6" s="68" t="s">
        <v>160</v>
      </c>
      <c r="BD6" s="80">
        <f>BW6</f>
        <v>2.4520547945205475</v>
      </c>
      <c r="BE6" s="81">
        <f>(BO6-BN6)/365</f>
        <v>0.16438356164383561</v>
      </c>
      <c r="BF6" s="73"/>
      <c r="BG6" s="73"/>
      <c r="BH6" s="73"/>
      <c r="BI6" s="73">
        <f t="shared" si="5"/>
        <v>0</v>
      </c>
      <c r="BJ6" s="79"/>
      <c r="BK6" s="82">
        <v>43617</v>
      </c>
      <c r="BL6" s="92">
        <v>43971</v>
      </c>
      <c r="BM6" s="83"/>
      <c r="BN6" s="92">
        <v>44452</v>
      </c>
      <c r="BO6" s="82">
        <v>44512</v>
      </c>
      <c r="BP6" s="97"/>
      <c r="BQ6" s="97"/>
      <c r="BR6" s="84">
        <f t="shared" si="6"/>
        <v>0.96986301369863015</v>
      </c>
      <c r="BS6" s="84">
        <f>(BN6-BL6)/365</f>
        <v>1.3178082191780822</v>
      </c>
      <c r="BT6" s="84">
        <f>(BO6-BN6)/365</f>
        <v>0.16438356164383561</v>
      </c>
      <c r="BU6" s="84" t="s">
        <v>60</v>
      </c>
      <c r="BV6" s="84" t="s">
        <v>60</v>
      </c>
      <c r="BW6" s="84">
        <f t="shared" si="7"/>
        <v>2.4520547945205475</v>
      </c>
    </row>
    <row r="7" spans="1:75" ht="80.25" customHeight="1">
      <c r="A7" s="86" t="s">
        <v>197</v>
      </c>
      <c r="B7" s="87">
        <v>2841</v>
      </c>
      <c r="C7" s="88" t="s">
        <v>198</v>
      </c>
      <c r="D7" s="88" t="s">
        <v>75</v>
      </c>
      <c r="E7" s="88" t="s">
        <v>173</v>
      </c>
      <c r="F7" s="88" t="s">
        <v>107</v>
      </c>
      <c r="G7" s="89">
        <v>132500000</v>
      </c>
      <c r="H7" s="88">
        <v>38</v>
      </c>
      <c r="I7" s="88">
        <v>2035</v>
      </c>
      <c r="J7" s="88" t="s">
        <v>160</v>
      </c>
      <c r="K7" s="89" t="s">
        <v>161</v>
      </c>
      <c r="L7" s="96" t="s">
        <v>199</v>
      </c>
      <c r="M7" s="64" t="s">
        <v>200</v>
      </c>
      <c r="N7" s="64">
        <v>15.6</v>
      </c>
      <c r="O7" s="64">
        <v>4</v>
      </c>
      <c r="P7" s="64">
        <v>6</v>
      </c>
      <c r="Q7" s="64" t="s">
        <v>176</v>
      </c>
      <c r="R7" s="65">
        <v>183557703.40000001</v>
      </c>
      <c r="S7" s="94" t="s">
        <v>201</v>
      </c>
      <c r="T7" s="64" t="s">
        <v>202</v>
      </c>
      <c r="U7" s="64" t="s">
        <v>203</v>
      </c>
      <c r="V7" s="64" t="s">
        <v>63</v>
      </c>
      <c r="W7" s="66" t="s">
        <v>75</v>
      </c>
      <c r="X7" s="66" t="s">
        <v>204</v>
      </c>
      <c r="Y7" s="67" t="s">
        <v>194</v>
      </c>
      <c r="Z7" s="68" t="s">
        <v>57</v>
      </c>
      <c r="AA7" s="69" t="s">
        <v>73</v>
      </c>
      <c r="AB7" s="67"/>
      <c r="AC7" s="70" t="s">
        <v>198</v>
      </c>
      <c r="AD7" s="70" t="s">
        <v>205</v>
      </c>
      <c r="AE7" s="68"/>
      <c r="AF7" s="71">
        <v>2019</v>
      </c>
      <c r="AG7" s="71">
        <f t="shared" si="0"/>
        <v>2</v>
      </c>
      <c r="AH7" s="91">
        <v>184150000</v>
      </c>
      <c r="AI7" s="73">
        <v>2022</v>
      </c>
      <c r="AJ7" s="69" t="s">
        <v>52</v>
      </c>
      <c r="AK7" s="69" t="s">
        <v>206</v>
      </c>
      <c r="AL7" s="74">
        <v>0</v>
      </c>
      <c r="AM7" s="75" t="s">
        <v>207</v>
      </c>
      <c r="AN7" s="76">
        <v>184150000</v>
      </c>
      <c r="AO7" s="76">
        <v>147320000</v>
      </c>
      <c r="AP7" s="74">
        <v>127546569</v>
      </c>
      <c r="AQ7" s="74">
        <f t="shared" si="1"/>
        <v>19773431</v>
      </c>
      <c r="AR7" s="77" t="s">
        <v>60</v>
      </c>
      <c r="AS7" s="78">
        <f t="shared" si="2"/>
        <v>1</v>
      </c>
      <c r="AT7" s="78">
        <f t="shared" si="3"/>
        <v>0.8</v>
      </c>
      <c r="AU7" s="78">
        <f t="shared" si="4"/>
        <v>0.86577904561498775</v>
      </c>
      <c r="AV7" s="79" t="s">
        <v>60</v>
      </c>
      <c r="AW7" s="79" t="s">
        <v>60</v>
      </c>
      <c r="AX7" s="68" t="s">
        <v>208</v>
      </c>
      <c r="AY7" s="68" t="s">
        <v>58</v>
      </c>
      <c r="AZ7" s="68" t="s">
        <v>58</v>
      </c>
      <c r="BA7" s="68"/>
      <c r="BB7" s="68" t="s">
        <v>58</v>
      </c>
      <c r="BC7" s="68" t="s">
        <v>160</v>
      </c>
      <c r="BD7" s="80">
        <f>BW7</f>
        <v>2.4520547945205475</v>
      </c>
      <c r="BE7" s="81" t="s">
        <v>60</v>
      </c>
      <c r="BF7" s="73"/>
      <c r="BG7" s="73"/>
      <c r="BH7" s="73"/>
      <c r="BI7" s="73">
        <f t="shared" si="5"/>
        <v>0</v>
      </c>
      <c r="BJ7" s="79" t="s">
        <v>60</v>
      </c>
      <c r="BK7" s="82">
        <v>43617</v>
      </c>
      <c r="BL7" s="92">
        <v>43971</v>
      </c>
      <c r="BM7" s="98"/>
      <c r="BN7" s="83">
        <v>44186</v>
      </c>
      <c r="BO7" s="83">
        <v>44397</v>
      </c>
      <c r="BP7" s="83">
        <v>44397</v>
      </c>
      <c r="BQ7" s="82">
        <v>44512</v>
      </c>
      <c r="BR7" s="84">
        <f t="shared" si="6"/>
        <v>0.96986301369863015</v>
      </c>
      <c r="BS7" s="84">
        <f>(BN7-BL7)/365</f>
        <v>0.58904109589041098</v>
      </c>
      <c r="BT7" s="84">
        <f>(BO7-BN7)/365</f>
        <v>0.57808219178082187</v>
      </c>
      <c r="BU7" s="84">
        <f>(BP7-BO7)/365</f>
        <v>0</v>
      </c>
      <c r="BV7" s="84">
        <f>(BQ7-BP7)/365</f>
        <v>0.31506849315068491</v>
      </c>
      <c r="BW7" s="84">
        <f t="shared" si="7"/>
        <v>2.4520547945205475</v>
      </c>
    </row>
    <row r="8" spans="1:75" ht="80.25" customHeight="1">
      <c r="A8" s="99" t="s">
        <v>209</v>
      </c>
      <c r="B8" s="100">
        <v>2848</v>
      </c>
      <c r="C8" s="101" t="s">
        <v>63</v>
      </c>
      <c r="D8" s="101" t="s">
        <v>75</v>
      </c>
      <c r="E8" s="101" t="s">
        <v>103</v>
      </c>
      <c r="F8" s="101" t="s">
        <v>210</v>
      </c>
      <c r="G8" s="102">
        <v>10276343</v>
      </c>
      <c r="H8" s="101">
        <v>39</v>
      </c>
      <c r="I8" s="101">
        <v>2035</v>
      </c>
      <c r="J8" s="101" t="s">
        <v>211</v>
      </c>
      <c r="K8" s="102" t="s">
        <v>161</v>
      </c>
      <c r="L8" s="94"/>
      <c r="M8" s="64" t="s">
        <v>212</v>
      </c>
      <c r="N8" s="64">
        <v>0.6</v>
      </c>
      <c r="O8" s="64">
        <v>0</v>
      </c>
      <c r="P8" s="64">
        <v>0</v>
      </c>
      <c r="Q8" s="64" t="s">
        <v>176</v>
      </c>
      <c r="R8" s="65"/>
      <c r="S8" s="94" t="s">
        <v>201</v>
      </c>
      <c r="T8" s="64"/>
      <c r="U8" s="64"/>
      <c r="V8" s="64" t="s">
        <v>63</v>
      </c>
      <c r="W8" s="66" t="s">
        <v>75</v>
      </c>
      <c r="X8" s="103" t="s">
        <v>165</v>
      </c>
      <c r="Y8" s="67" t="s">
        <v>55</v>
      </c>
      <c r="Z8" s="68" t="s">
        <v>57</v>
      </c>
      <c r="AA8" s="69" t="s">
        <v>73</v>
      </c>
      <c r="AB8" s="67"/>
      <c r="AC8" s="70" t="s">
        <v>157</v>
      </c>
      <c r="AD8" s="70" t="s">
        <v>166</v>
      </c>
      <c r="AE8" s="68"/>
      <c r="AF8" s="71">
        <v>2017</v>
      </c>
      <c r="AG8" s="71">
        <f t="shared" si="0"/>
        <v>4</v>
      </c>
      <c r="AH8" s="72">
        <v>238000000</v>
      </c>
      <c r="AI8" s="73" t="s">
        <v>60</v>
      </c>
      <c r="AJ8" s="69" t="s">
        <v>167</v>
      </c>
      <c r="AK8" s="69" t="s">
        <v>168</v>
      </c>
      <c r="AL8" s="74">
        <v>0</v>
      </c>
      <c r="AM8" s="75" t="s">
        <v>169</v>
      </c>
      <c r="AN8" s="76">
        <v>12000000</v>
      </c>
      <c r="AO8" s="76">
        <v>9600000</v>
      </c>
      <c r="AP8" s="74">
        <v>0</v>
      </c>
      <c r="AQ8" s="74">
        <f t="shared" si="1"/>
        <v>9600000</v>
      </c>
      <c r="AR8" s="77" t="s">
        <v>60</v>
      </c>
      <c r="AS8" s="78">
        <f t="shared" si="2"/>
        <v>5.0420168067226892E-2</v>
      </c>
      <c r="AT8" s="78">
        <f t="shared" si="3"/>
        <v>4.0336134453781515E-2</v>
      </c>
      <c r="AU8" s="78">
        <f t="shared" si="4"/>
        <v>0</v>
      </c>
      <c r="AV8" s="79" t="s">
        <v>60</v>
      </c>
      <c r="AW8" s="79" t="s">
        <v>60</v>
      </c>
      <c r="AX8" s="68" t="s">
        <v>170</v>
      </c>
      <c r="AY8" s="68" t="s">
        <v>58</v>
      </c>
      <c r="AZ8" s="68" t="s">
        <v>58</v>
      </c>
      <c r="BA8" s="68"/>
      <c r="BB8" s="68"/>
      <c r="BC8" s="68" t="s">
        <v>160</v>
      </c>
      <c r="BD8" s="80">
        <f>BW8</f>
        <v>4.4520547945205475</v>
      </c>
      <c r="BE8" s="81">
        <f>(BL8-BK8)/365</f>
        <v>4.4520547945205475</v>
      </c>
      <c r="BF8" s="73">
        <v>1</v>
      </c>
      <c r="BG8" s="73"/>
      <c r="BH8" s="73"/>
      <c r="BI8" s="73">
        <f t="shared" si="5"/>
        <v>1</v>
      </c>
      <c r="BJ8" s="79" t="s">
        <v>60</v>
      </c>
      <c r="BK8" s="82">
        <v>42887</v>
      </c>
      <c r="BL8" s="82">
        <v>44512</v>
      </c>
      <c r="BM8" s="83"/>
      <c r="BN8" s="82"/>
      <c r="BO8" s="83"/>
      <c r="BP8" s="83"/>
      <c r="BQ8" s="83"/>
      <c r="BR8" s="84">
        <f t="shared" si="6"/>
        <v>4.4520547945205475</v>
      </c>
      <c r="BS8" s="84" t="s">
        <v>60</v>
      </c>
      <c r="BT8" s="84" t="s">
        <v>60</v>
      </c>
      <c r="BU8" s="84" t="s">
        <v>60</v>
      </c>
      <c r="BV8" s="84" t="s">
        <v>60</v>
      </c>
      <c r="BW8" s="84">
        <f t="shared" si="7"/>
        <v>4.4520547945205475</v>
      </c>
    </row>
    <row r="9" spans="1:75" ht="80.25" customHeight="1">
      <c r="A9" s="86" t="s">
        <v>213</v>
      </c>
      <c r="B9" s="87">
        <v>2850</v>
      </c>
      <c r="C9" s="88" t="s">
        <v>214</v>
      </c>
      <c r="D9" s="88" t="s">
        <v>75</v>
      </c>
      <c r="E9" s="88" t="s">
        <v>103</v>
      </c>
      <c r="F9" s="88" t="s">
        <v>215</v>
      </c>
      <c r="G9" s="89">
        <v>34100000</v>
      </c>
      <c r="H9" s="88">
        <v>19</v>
      </c>
      <c r="I9" s="88">
        <v>2035</v>
      </c>
      <c r="J9" s="88" t="s">
        <v>160</v>
      </c>
      <c r="K9" s="89" t="s">
        <v>161</v>
      </c>
      <c r="L9" s="96" t="s">
        <v>216</v>
      </c>
      <c r="M9" s="64" t="s">
        <v>217</v>
      </c>
      <c r="N9" s="64">
        <v>7.8</v>
      </c>
      <c r="O9" s="64">
        <v>0</v>
      </c>
      <c r="P9" s="64">
        <v>4</v>
      </c>
      <c r="Q9" s="64" t="s">
        <v>176</v>
      </c>
      <c r="R9" s="65">
        <v>47240133.490000002</v>
      </c>
      <c r="S9" s="94" t="s">
        <v>201</v>
      </c>
      <c r="T9" s="64" t="s">
        <v>218</v>
      </c>
      <c r="U9" s="64" t="s">
        <v>219</v>
      </c>
      <c r="V9" s="64" t="s">
        <v>220</v>
      </c>
      <c r="W9" s="66" t="s">
        <v>75</v>
      </c>
      <c r="X9" s="66" t="s">
        <v>221</v>
      </c>
      <c r="Y9" s="67" t="s">
        <v>55</v>
      </c>
      <c r="Z9" s="68" t="s">
        <v>57</v>
      </c>
      <c r="AA9" s="69" t="s">
        <v>222</v>
      </c>
      <c r="AB9" s="67"/>
      <c r="AC9" s="70" t="s">
        <v>214</v>
      </c>
      <c r="AD9" s="70" t="s">
        <v>223</v>
      </c>
      <c r="AE9" s="68"/>
      <c r="AF9" s="71">
        <v>2011</v>
      </c>
      <c r="AG9" s="71">
        <f t="shared" si="0"/>
        <v>10</v>
      </c>
      <c r="AH9" s="91">
        <v>72100000</v>
      </c>
      <c r="AI9" s="73" t="s">
        <v>60</v>
      </c>
      <c r="AJ9" s="69" t="s">
        <v>32</v>
      </c>
      <c r="AK9" s="69" t="s">
        <v>32</v>
      </c>
      <c r="AL9" s="74">
        <v>1280000</v>
      </c>
      <c r="AM9" s="104" t="s">
        <v>224</v>
      </c>
      <c r="AN9" s="76">
        <v>18600000</v>
      </c>
      <c r="AO9" s="76">
        <v>14880000</v>
      </c>
      <c r="AP9" s="74">
        <v>5276679</v>
      </c>
      <c r="AQ9" s="74">
        <f t="shared" si="1"/>
        <v>9603321</v>
      </c>
      <c r="AR9" s="77" t="s">
        <v>60</v>
      </c>
      <c r="AS9" s="78">
        <f t="shared" si="2"/>
        <v>0.2579750346740638</v>
      </c>
      <c r="AT9" s="78">
        <f t="shared" si="3"/>
        <v>0.20638002773925104</v>
      </c>
      <c r="AU9" s="78">
        <f t="shared" si="4"/>
        <v>0.35461552419354841</v>
      </c>
      <c r="AV9" s="79" t="s">
        <v>60</v>
      </c>
      <c r="AW9" s="79" t="s">
        <v>60</v>
      </c>
      <c r="AX9" s="68" t="s">
        <v>170</v>
      </c>
      <c r="AY9" s="68"/>
      <c r="AZ9" s="68"/>
      <c r="BA9" s="68" t="s">
        <v>58</v>
      </c>
      <c r="BB9" s="68"/>
      <c r="BC9" s="68" t="s">
        <v>160</v>
      </c>
      <c r="BD9" s="80">
        <f>BW9</f>
        <v>10.457534246575344</v>
      </c>
      <c r="BE9" s="81">
        <f>(BP9-BO9)/365</f>
        <v>0.14520547945205478</v>
      </c>
      <c r="BF9" s="73"/>
      <c r="BG9" s="73">
        <v>1</v>
      </c>
      <c r="BH9" s="73"/>
      <c r="BI9" s="73">
        <f t="shared" si="5"/>
        <v>1</v>
      </c>
      <c r="BJ9" s="79" t="s">
        <v>60</v>
      </c>
      <c r="BK9" s="82">
        <v>40695</v>
      </c>
      <c r="BL9" s="92">
        <v>42159</v>
      </c>
      <c r="BM9" s="98"/>
      <c r="BN9" s="83">
        <v>43040</v>
      </c>
      <c r="BO9" s="92">
        <v>44459</v>
      </c>
      <c r="BP9" s="95">
        <v>44512</v>
      </c>
      <c r="BQ9" s="83"/>
      <c r="BR9" s="84">
        <f t="shared" si="6"/>
        <v>4.0109589041095894</v>
      </c>
      <c r="BS9" s="84">
        <f>(BN9-BL9)/365</f>
        <v>2.4136986301369863</v>
      </c>
      <c r="BT9" s="84">
        <f>(BO9-BN9)/365</f>
        <v>3.8876712328767122</v>
      </c>
      <c r="BU9" s="84">
        <f>(BP9-BO9)/365</f>
        <v>0.14520547945205478</v>
      </c>
      <c r="BV9" s="84" t="s">
        <v>60</v>
      </c>
      <c r="BW9" s="84">
        <f t="shared" si="7"/>
        <v>10.457534246575344</v>
      </c>
    </row>
    <row r="10" spans="1:75" ht="80.25" customHeight="1">
      <c r="A10" s="86" t="s">
        <v>225</v>
      </c>
      <c r="B10" s="87">
        <v>2849</v>
      </c>
      <c r="C10" s="88" t="s">
        <v>214</v>
      </c>
      <c r="D10" s="88" t="s">
        <v>75</v>
      </c>
      <c r="E10" s="88" t="s">
        <v>103</v>
      </c>
      <c r="F10" s="88" t="s">
        <v>215</v>
      </c>
      <c r="G10" s="89">
        <v>71530000</v>
      </c>
      <c r="H10" s="88">
        <v>17</v>
      </c>
      <c r="I10" s="88">
        <v>2035</v>
      </c>
      <c r="J10" s="88" t="s">
        <v>160</v>
      </c>
      <c r="K10" s="89" t="s">
        <v>161</v>
      </c>
      <c r="L10" s="96" t="s">
        <v>216</v>
      </c>
      <c r="M10" s="64" t="s">
        <v>226</v>
      </c>
      <c r="N10" s="64">
        <v>4.2</v>
      </c>
      <c r="O10" s="64">
        <v>0</v>
      </c>
      <c r="P10" s="64">
        <v>4</v>
      </c>
      <c r="Q10" s="64" t="s">
        <v>176</v>
      </c>
      <c r="R10" s="65">
        <v>99093453.040000007</v>
      </c>
      <c r="S10" s="94" t="s">
        <v>201</v>
      </c>
      <c r="T10" s="64" t="s">
        <v>227</v>
      </c>
      <c r="U10" s="64"/>
      <c r="V10" s="64" t="s">
        <v>228</v>
      </c>
      <c r="W10" s="105"/>
      <c r="X10" s="105"/>
      <c r="Y10" s="105"/>
      <c r="Z10" s="105"/>
      <c r="AA10" s="105"/>
      <c r="AB10" s="105"/>
      <c r="AC10" s="105"/>
      <c r="AD10" s="105" t="s">
        <v>223</v>
      </c>
      <c r="AE10" s="105"/>
      <c r="AF10" s="105"/>
      <c r="AG10" s="105"/>
      <c r="AH10" s="105"/>
      <c r="AI10" s="105"/>
      <c r="AJ10" s="105"/>
      <c r="AK10" s="105"/>
      <c r="AL10" s="105"/>
      <c r="AM10" s="105"/>
      <c r="AN10" s="105"/>
      <c r="AO10" s="105"/>
      <c r="AP10" s="105"/>
      <c r="AQ10" s="105"/>
      <c r="AR10" s="105"/>
      <c r="AS10" s="105"/>
      <c r="AT10" s="105"/>
      <c r="AU10" s="105"/>
      <c r="AV10" s="105"/>
      <c r="AW10" s="105"/>
      <c r="AX10" s="105"/>
      <c r="AY10" s="105"/>
      <c r="AZ10" s="105"/>
      <c r="BA10" s="105"/>
      <c r="BB10" s="105"/>
      <c r="BC10" s="105"/>
      <c r="BD10" s="106"/>
      <c r="BE10" s="105"/>
      <c r="BF10" s="105"/>
      <c r="BG10" s="105"/>
      <c r="BH10" s="105"/>
      <c r="BI10" s="105"/>
      <c r="BJ10" s="105"/>
      <c r="BK10" s="105"/>
      <c r="BL10" s="105"/>
      <c r="BM10" s="105"/>
      <c r="BN10" s="105"/>
      <c r="BO10" s="105"/>
      <c r="BP10" s="105"/>
      <c r="BQ10" s="105"/>
      <c r="BR10" s="105"/>
      <c r="BS10" s="105"/>
      <c r="BT10" s="105"/>
      <c r="BU10" s="105"/>
      <c r="BV10" s="105"/>
      <c r="BW10" s="105"/>
    </row>
    <row r="11" spans="1:75" ht="80.25" customHeight="1">
      <c r="A11" s="99" t="s">
        <v>229</v>
      </c>
      <c r="B11" s="100">
        <v>2851</v>
      </c>
      <c r="C11" s="101" t="s">
        <v>63</v>
      </c>
      <c r="D11" s="101" t="s">
        <v>75</v>
      </c>
      <c r="E11" s="101" t="s">
        <v>103</v>
      </c>
      <c r="F11" s="101" t="s">
        <v>107</v>
      </c>
      <c r="G11" s="102">
        <v>4700000</v>
      </c>
      <c r="H11" s="101">
        <v>31</v>
      </c>
      <c r="I11" s="101">
        <v>2045</v>
      </c>
      <c r="J11" s="101" t="s">
        <v>211</v>
      </c>
      <c r="K11" s="102" t="s">
        <v>161</v>
      </c>
      <c r="L11" s="94"/>
      <c r="M11" s="64" t="s">
        <v>230</v>
      </c>
      <c r="N11" s="64">
        <v>2.6</v>
      </c>
      <c r="O11" s="64">
        <v>3</v>
      </c>
      <c r="P11" s="64">
        <v>4</v>
      </c>
      <c r="Q11" s="64" t="s">
        <v>176</v>
      </c>
      <c r="R11" s="65">
        <v>9638023.6600000001</v>
      </c>
      <c r="S11" s="94" t="s">
        <v>201</v>
      </c>
      <c r="T11" s="64"/>
      <c r="U11" s="64"/>
      <c r="V11" s="64" t="s">
        <v>63</v>
      </c>
      <c r="W11" s="66" t="s">
        <v>231</v>
      </c>
      <c r="X11" s="103" t="s">
        <v>232</v>
      </c>
      <c r="Y11" s="68" t="s">
        <v>55</v>
      </c>
      <c r="Z11" s="68" t="s">
        <v>233</v>
      </c>
      <c r="AA11" s="69" t="s">
        <v>61</v>
      </c>
      <c r="AB11" s="67" t="s">
        <v>234</v>
      </c>
      <c r="AC11" s="69" t="s">
        <v>235</v>
      </c>
      <c r="AD11" s="70">
        <v>132045</v>
      </c>
      <c r="AE11" s="107"/>
      <c r="AF11" s="71"/>
      <c r="AG11" s="71"/>
      <c r="AH11" s="72">
        <v>999200</v>
      </c>
      <c r="AI11" s="73">
        <v>2022</v>
      </c>
      <c r="AJ11" s="69" t="s">
        <v>167</v>
      </c>
      <c r="AK11" s="69" t="s">
        <v>236</v>
      </c>
      <c r="AL11" s="74">
        <v>0</v>
      </c>
      <c r="AM11" s="75" t="s">
        <v>237</v>
      </c>
      <c r="AN11" s="76">
        <v>999200</v>
      </c>
      <c r="AO11" s="76">
        <v>0</v>
      </c>
      <c r="AP11" s="74">
        <v>0</v>
      </c>
      <c r="AQ11" s="74">
        <f>SUM(AO11-AP11)</f>
        <v>0</v>
      </c>
      <c r="AR11" s="77">
        <v>49960</v>
      </c>
      <c r="AS11" s="78">
        <f>SUM(AN11/AH11)</f>
        <v>1</v>
      </c>
      <c r="AT11" s="78">
        <f>SUM(AO11/AH11)</f>
        <v>0</v>
      </c>
      <c r="AU11" s="78" t="s">
        <v>60</v>
      </c>
      <c r="AV11" s="79" t="s">
        <v>63</v>
      </c>
      <c r="AW11" s="79" t="s">
        <v>63</v>
      </c>
      <c r="AX11" s="68" t="s">
        <v>208</v>
      </c>
      <c r="AY11" s="68" t="s">
        <v>58</v>
      </c>
      <c r="AZ11" s="68" t="s">
        <v>58</v>
      </c>
      <c r="BA11" s="68" t="s">
        <v>58</v>
      </c>
      <c r="BB11" s="68" t="s">
        <v>58</v>
      </c>
      <c r="BC11" s="68" t="s">
        <v>238</v>
      </c>
      <c r="BD11" s="80">
        <f>BW11</f>
        <v>0.44931506849315067</v>
      </c>
      <c r="BE11" s="81">
        <f>(BL11-BK11)/365</f>
        <v>0.44931506849315067</v>
      </c>
      <c r="BF11" s="73"/>
      <c r="BG11" s="73"/>
      <c r="BH11" s="73"/>
      <c r="BI11" s="73">
        <f>SUBTOTAL(9,BF11:BH11)</f>
        <v>0</v>
      </c>
      <c r="BJ11" s="79"/>
      <c r="BK11" s="82">
        <v>44348</v>
      </c>
      <c r="BL11" s="82">
        <v>44512</v>
      </c>
      <c r="BM11" s="92"/>
      <c r="BN11" s="92"/>
      <c r="BO11" s="92"/>
      <c r="BP11" s="82"/>
      <c r="BQ11" s="92"/>
      <c r="BR11" s="84">
        <f>(BL11-BK11)/365</f>
        <v>0.44931506849315067</v>
      </c>
      <c r="BS11" s="84" t="s">
        <v>60</v>
      </c>
      <c r="BT11" s="84" t="s">
        <v>60</v>
      </c>
      <c r="BU11" s="84" t="s">
        <v>60</v>
      </c>
      <c r="BV11" s="84" t="s">
        <v>60</v>
      </c>
      <c r="BW11" s="84">
        <f>SUM(BR11:BV11)</f>
        <v>0.44931506849315067</v>
      </c>
    </row>
    <row r="12" spans="1:75" ht="80.25" customHeight="1">
      <c r="A12" s="108" t="s">
        <v>239</v>
      </c>
      <c r="B12" s="109">
        <v>2852</v>
      </c>
      <c r="C12" s="110" t="s">
        <v>240</v>
      </c>
      <c r="D12" s="110" t="s">
        <v>75</v>
      </c>
      <c r="E12" s="110" t="s">
        <v>241</v>
      </c>
      <c r="F12" s="110" t="s">
        <v>107</v>
      </c>
      <c r="G12" s="111">
        <v>84000000</v>
      </c>
      <c r="H12" s="110">
        <v>40</v>
      </c>
      <c r="I12" s="110">
        <v>2045</v>
      </c>
      <c r="J12" s="110" t="s">
        <v>160</v>
      </c>
      <c r="K12" s="111" t="s">
        <v>161</v>
      </c>
      <c r="L12" s="96" t="s">
        <v>242</v>
      </c>
      <c r="M12" s="64" t="s">
        <v>243</v>
      </c>
      <c r="N12" s="64">
        <v>4.8</v>
      </c>
      <c r="O12" s="64">
        <v>4</v>
      </c>
      <c r="P12" s="64">
        <v>6</v>
      </c>
      <c r="Q12" s="64" t="s">
        <v>176</v>
      </c>
      <c r="R12" s="65">
        <v>172254039.90000001</v>
      </c>
      <c r="S12" s="94" t="s">
        <v>201</v>
      </c>
      <c r="T12" s="64" t="s">
        <v>227</v>
      </c>
      <c r="U12" s="64"/>
      <c r="V12" s="64" t="s">
        <v>63</v>
      </c>
      <c r="W12" s="66" t="s">
        <v>75</v>
      </c>
      <c r="X12" s="103" t="s">
        <v>244</v>
      </c>
      <c r="Y12" s="67" t="s">
        <v>245</v>
      </c>
      <c r="Z12" s="68" t="s">
        <v>63</v>
      </c>
      <c r="AA12" s="69" t="s">
        <v>73</v>
      </c>
      <c r="AB12" s="67"/>
      <c r="AC12" s="69" t="s">
        <v>240</v>
      </c>
      <c r="AD12" s="70">
        <v>124263.02</v>
      </c>
      <c r="AE12" s="107"/>
      <c r="AF12" s="71"/>
      <c r="AG12" s="71"/>
      <c r="AH12" s="72">
        <v>85000000</v>
      </c>
      <c r="AI12" s="73" t="s">
        <v>60</v>
      </c>
      <c r="AJ12" s="69" t="s">
        <v>49</v>
      </c>
      <c r="AK12" s="69" t="s">
        <v>31</v>
      </c>
      <c r="AL12" s="74"/>
      <c r="AM12" s="75" t="s">
        <v>246</v>
      </c>
      <c r="AN12" s="76">
        <v>1000000</v>
      </c>
      <c r="AO12" s="76">
        <v>800000</v>
      </c>
      <c r="AP12" s="74">
        <v>0</v>
      </c>
      <c r="AQ12" s="74">
        <f>SUM(AO12-AP12)</f>
        <v>800000</v>
      </c>
      <c r="AR12" s="77" t="s">
        <v>60</v>
      </c>
      <c r="AS12" s="78">
        <f>SUM(AN12/AH12)</f>
        <v>1.1764705882352941E-2</v>
      </c>
      <c r="AT12" s="78">
        <f>SUM(AO12/AH12)</f>
        <v>9.4117647058823521E-3</v>
      </c>
      <c r="AU12" s="78">
        <f>SUM(AP12/AO12)</f>
        <v>0</v>
      </c>
      <c r="AV12" s="79" t="s">
        <v>60</v>
      </c>
      <c r="AW12" s="79" t="s">
        <v>60</v>
      </c>
      <c r="AX12" s="68"/>
      <c r="AY12" s="68"/>
      <c r="AZ12" s="68"/>
      <c r="BA12" s="68"/>
      <c r="BB12" s="68"/>
      <c r="BC12" s="68"/>
      <c r="BD12" s="80">
        <f>BW12</f>
        <v>0</v>
      </c>
      <c r="BE12" s="81">
        <f>(BN12-BL12)/365</f>
        <v>0</v>
      </c>
      <c r="BF12" s="73"/>
      <c r="BG12" s="73"/>
      <c r="BH12" s="73"/>
      <c r="BI12" s="73">
        <f>SUBTOTAL(9,BF12:BH12)</f>
        <v>0</v>
      </c>
      <c r="BJ12" s="79"/>
      <c r="BK12" s="92"/>
      <c r="BL12" s="92"/>
      <c r="BM12" s="92"/>
      <c r="BN12" s="82"/>
      <c r="BO12" s="92"/>
      <c r="BP12" s="82"/>
      <c r="BQ12" s="92"/>
      <c r="BR12" s="84"/>
      <c r="BS12" s="84"/>
      <c r="BT12" s="84"/>
      <c r="BU12" s="84"/>
      <c r="BV12" s="84"/>
      <c r="BW12" s="84"/>
    </row>
    <row r="13" spans="1:75" ht="80.25" customHeight="1">
      <c r="A13" s="112" t="s">
        <v>72</v>
      </c>
      <c r="B13" s="112">
        <v>2833</v>
      </c>
      <c r="C13" s="113" t="s">
        <v>71</v>
      </c>
      <c r="D13" s="113" t="s">
        <v>75</v>
      </c>
      <c r="E13" s="113" t="s">
        <v>74</v>
      </c>
      <c r="F13" s="113" t="s">
        <v>107</v>
      </c>
      <c r="G13" s="114">
        <v>76000000</v>
      </c>
      <c r="H13" s="115"/>
      <c r="I13" s="116"/>
      <c r="J13" s="113"/>
      <c r="K13" s="117"/>
      <c r="L13" s="118" t="s">
        <v>247</v>
      </c>
      <c r="M13" s="113"/>
      <c r="N13" s="113"/>
      <c r="O13" s="113"/>
      <c r="P13" s="113"/>
      <c r="Q13" s="112"/>
      <c r="R13" s="119"/>
      <c r="S13" s="120"/>
      <c r="T13" s="120"/>
      <c r="U13" s="120"/>
      <c r="V13" s="120"/>
      <c r="W13" s="121"/>
      <c r="X13" s="122"/>
      <c r="Y13" s="122"/>
      <c r="Z13" s="123"/>
      <c r="AA13" s="124"/>
      <c r="AB13" s="125"/>
      <c r="AC13" s="122"/>
      <c r="AD13" s="126">
        <v>124263.01</v>
      </c>
      <c r="AE13" s="123"/>
      <c r="AF13" s="127"/>
      <c r="AG13" s="127"/>
      <c r="AH13" s="122"/>
      <c r="AI13" s="128"/>
      <c r="AJ13" s="124"/>
      <c r="AK13" s="124"/>
      <c r="AL13" s="129"/>
      <c r="AM13" s="122"/>
      <c r="AN13" s="130"/>
      <c r="AO13" s="130"/>
      <c r="AP13" s="129"/>
      <c r="AQ13" s="129"/>
      <c r="AR13" s="131"/>
      <c r="AS13" s="132"/>
      <c r="AT13" s="132"/>
      <c r="AU13" s="132"/>
      <c r="AV13" s="133"/>
      <c r="AW13" s="133"/>
      <c r="AX13" s="123"/>
      <c r="AY13" s="123"/>
      <c r="AZ13" s="123"/>
      <c r="BA13" s="123"/>
      <c r="BB13" s="123"/>
      <c r="BC13" s="123"/>
      <c r="BD13" s="134"/>
      <c r="BE13" s="135"/>
      <c r="BF13" s="128"/>
      <c r="BG13" s="128"/>
      <c r="BH13" s="128"/>
      <c r="BI13" s="128"/>
      <c r="BJ13" s="133"/>
      <c r="BK13" s="122"/>
      <c r="BL13" s="122"/>
      <c r="BM13" s="122"/>
      <c r="BN13" s="122"/>
      <c r="BO13" s="136"/>
      <c r="BP13" s="122"/>
      <c r="BQ13" s="122"/>
      <c r="BR13" s="137"/>
      <c r="BS13" s="137"/>
      <c r="BT13" s="137"/>
      <c r="BU13" s="137"/>
      <c r="BV13" s="137"/>
      <c r="BW13" s="137"/>
    </row>
    <row r="14" spans="1:75" ht="80.25" customHeight="1">
      <c r="A14" s="138" t="s">
        <v>221</v>
      </c>
      <c r="B14" s="138" t="s">
        <v>248</v>
      </c>
      <c r="C14" s="105" t="s">
        <v>214</v>
      </c>
      <c r="D14" s="64" t="s">
        <v>75</v>
      </c>
      <c r="E14" s="64" t="s">
        <v>249</v>
      </c>
      <c r="F14" s="64" t="s">
        <v>222</v>
      </c>
      <c r="G14" s="139">
        <v>72100000</v>
      </c>
      <c r="H14" s="140"/>
      <c r="I14" s="141"/>
      <c r="J14" s="64"/>
      <c r="K14" s="94"/>
      <c r="L14" s="96" t="s">
        <v>224</v>
      </c>
      <c r="M14" s="64"/>
      <c r="N14" s="64"/>
      <c r="O14" s="64"/>
      <c r="P14" s="64"/>
      <c r="Q14" s="138"/>
      <c r="R14" s="65"/>
      <c r="S14" s="142"/>
      <c r="T14" s="142"/>
      <c r="U14" s="142"/>
      <c r="V14" s="142"/>
      <c r="W14" s="66"/>
      <c r="X14" s="105"/>
      <c r="Y14" s="105"/>
      <c r="Z14" s="68"/>
      <c r="AA14" s="69"/>
      <c r="AB14" s="67"/>
      <c r="AC14" s="105"/>
      <c r="AD14" s="70" t="s">
        <v>223</v>
      </c>
      <c r="AE14" s="68"/>
      <c r="AF14" s="71"/>
      <c r="AG14" s="71"/>
      <c r="AH14" s="105"/>
      <c r="AI14" s="73"/>
      <c r="AJ14" s="69"/>
      <c r="AK14" s="69"/>
      <c r="AL14" s="74"/>
      <c r="AM14" s="105"/>
      <c r="AN14" s="76"/>
      <c r="AO14" s="76"/>
      <c r="AP14" s="74"/>
      <c r="AQ14" s="74"/>
      <c r="AR14" s="77"/>
      <c r="AS14" s="78"/>
      <c r="AT14" s="78"/>
      <c r="AU14" s="78"/>
      <c r="AV14" s="79"/>
      <c r="AW14" s="79"/>
      <c r="AX14" s="68"/>
      <c r="AY14" s="68"/>
      <c r="AZ14" s="68"/>
      <c r="BA14" s="68"/>
      <c r="BB14" s="68"/>
      <c r="BC14" s="68"/>
      <c r="BD14" s="81"/>
      <c r="BE14" s="81"/>
      <c r="BF14" s="73"/>
      <c r="BG14" s="73"/>
      <c r="BH14" s="73"/>
      <c r="BI14" s="73"/>
      <c r="BJ14" s="79"/>
      <c r="BK14" s="105"/>
      <c r="BL14" s="105"/>
      <c r="BM14" s="105"/>
      <c r="BN14" s="105"/>
      <c r="BO14" s="92"/>
      <c r="BP14" s="105"/>
      <c r="BQ14" s="105"/>
      <c r="BR14" s="84"/>
      <c r="BS14" s="84"/>
      <c r="BT14" s="84"/>
      <c r="BU14" s="84"/>
      <c r="BV14" s="84"/>
      <c r="BW14" s="84"/>
    </row>
    <row r="15" spans="1:75" s="150" customFormat="1" ht="80.25" customHeight="1">
      <c r="A15" s="143"/>
      <c r="B15" s="144"/>
      <c r="C15" s="144"/>
      <c r="D15" s="144"/>
      <c r="E15" s="144"/>
      <c r="F15" s="144"/>
      <c r="G15" s="144"/>
      <c r="H15" s="144"/>
      <c r="I15" s="144"/>
      <c r="J15" s="144"/>
      <c r="K15" s="144"/>
      <c r="L15" s="145"/>
      <c r="M15" s="146"/>
      <c r="N15" s="147"/>
      <c r="O15" s="147"/>
      <c r="P15" s="147"/>
      <c r="Q15" s="148"/>
      <c r="R15" s="146"/>
      <c r="S15" s="149"/>
      <c r="T15" s="149"/>
      <c r="U15" s="149"/>
      <c r="V15" s="149"/>
    </row>
    <row r="16" spans="1:75" ht="80.25" customHeight="1">
      <c r="AE16" s="157"/>
    </row>
  </sheetData>
  <conditionalFormatting sqref="AS3">
    <cfRule type="dataBar" priority="143">
      <dataBar>
        <cfvo type="num" val="0"/>
        <cfvo type="num" val="1"/>
        <color rgb="FF638EC6"/>
      </dataBar>
      <extLst>
        <ext xmlns:x14="http://schemas.microsoft.com/office/spreadsheetml/2009/9/main" uri="{B025F937-C7B1-47D3-B67F-A62EFF666E3E}">
          <x14:id>{43C77EEA-2CF7-7242-A091-E930EF33CBA3}</x14:id>
        </ext>
      </extLst>
    </cfRule>
    <cfRule type="dataBar" priority="144">
      <dataBar>
        <cfvo type="min"/>
        <cfvo type="max"/>
        <color rgb="FF638EC6"/>
      </dataBar>
      <extLst>
        <ext xmlns:x14="http://schemas.microsoft.com/office/spreadsheetml/2009/9/main" uri="{B025F937-C7B1-47D3-B67F-A62EFF666E3E}">
          <x14:id>{21C8ED3A-DF46-814C-8AA0-D39F170BD21D}</x14:id>
        </ext>
      </extLst>
    </cfRule>
    <cfRule type="dataBar" priority="145">
      <dataBar>
        <cfvo type="percent" val="0"/>
        <cfvo type="percent" val="100"/>
        <color rgb="FF638EC6"/>
      </dataBar>
      <extLst>
        <ext xmlns:x14="http://schemas.microsoft.com/office/spreadsheetml/2009/9/main" uri="{B025F937-C7B1-47D3-B67F-A62EFF666E3E}">
          <x14:id>{1484B895-8121-DB4B-AD4C-473EC2AF0A41}</x14:id>
        </ext>
      </extLst>
    </cfRule>
    <cfRule type="dataBar" priority="146">
      <dataBar>
        <cfvo type="percent" val="0"/>
        <cfvo type="percent" val="100"/>
        <color rgb="FF638EC6"/>
      </dataBar>
      <extLst>
        <ext xmlns:x14="http://schemas.microsoft.com/office/spreadsheetml/2009/9/main" uri="{B025F937-C7B1-47D3-B67F-A62EFF666E3E}">
          <x14:id>{E428A57B-497D-CD43-AA23-CBEA32982007}</x14:id>
        </ext>
      </extLst>
    </cfRule>
    <cfRule type="dataBar" priority="147">
      <dataBar>
        <cfvo type="min"/>
        <cfvo type="max"/>
        <color rgb="FF638EC6"/>
      </dataBar>
      <extLst>
        <ext xmlns:x14="http://schemas.microsoft.com/office/spreadsheetml/2009/9/main" uri="{B025F937-C7B1-47D3-B67F-A62EFF666E3E}">
          <x14:id>{7407D60D-530D-5A4E-A8ED-E4ED032414CE}</x14:id>
        </ext>
      </extLst>
    </cfRule>
  </conditionalFormatting>
  <conditionalFormatting sqref="AS4">
    <cfRule type="dataBar" priority="126">
      <dataBar>
        <cfvo type="num" val="0"/>
        <cfvo type="num" val="1"/>
        <color rgb="FF638EC6"/>
      </dataBar>
      <extLst>
        <ext xmlns:x14="http://schemas.microsoft.com/office/spreadsheetml/2009/9/main" uri="{B025F937-C7B1-47D3-B67F-A62EFF666E3E}">
          <x14:id>{FB067FA7-38D7-9746-8F3E-4AD69236618E}</x14:id>
        </ext>
      </extLst>
    </cfRule>
    <cfRule type="dataBar" priority="127">
      <dataBar>
        <cfvo type="min"/>
        <cfvo type="max"/>
        <color rgb="FF638EC6"/>
      </dataBar>
      <extLst>
        <ext xmlns:x14="http://schemas.microsoft.com/office/spreadsheetml/2009/9/main" uri="{B025F937-C7B1-47D3-B67F-A62EFF666E3E}">
          <x14:id>{39483BC6-1563-A242-9116-2E68A6547FE8}</x14:id>
        </ext>
      </extLst>
    </cfRule>
    <cfRule type="dataBar" priority="128">
      <dataBar>
        <cfvo type="percent" val="0"/>
        <cfvo type="percent" val="100"/>
        <color rgb="FF638EC6"/>
      </dataBar>
      <extLst>
        <ext xmlns:x14="http://schemas.microsoft.com/office/spreadsheetml/2009/9/main" uri="{B025F937-C7B1-47D3-B67F-A62EFF666E3E}">
          <x14:id>{5CEBD80F-499B-6B4C-A947-EC7FA5426CA9}</x14:id>
        </ext>
      </extLst>
    </cfRule>
    <cfRule type="dataBar" priority="129">
      <dataBar>
        <cfvo type="percent" val="0"/>
        <cfvo type="percent" val="100"/>
        <color rgb="FF638EC6"/>
      </dataBar>
      <extLst>
        <ext xmlns:x14="http://schemas.microsoft.com/office/spreadsheetml/2009/9/main" uri="{B025F937-C7B1-47D3-B67F-A62EFF666E3E}">
          <x14:id>{E3BF9071-FB00-7F4D-888C-2445579FF3EC}</x14:id>
        </ext>
      </extLst>
    </cfRule>
    <cfRule type="dataBar" priority="130">
      <dataBar>
        <cfvo type="min"/>
        <cfvo type="max"/>
        <color rgb="FF638EC6"/>
      </dataBar>
      <extLst>
        <ext xmlns:x14="http://schemas.microsoft.com/office/spreadsheetml/2009/9/main" uri="{B025F937-C7B1-47D3-B67F-A62EFF666E3E}">
          <x14:id>{8CDAD988-F317-1C40-BA19-78603B6C4FC9}</x14:id>
        </ext>
      </extLst>
    </cfRule>
  </conditionalFormatting>
  <conditionalFormatting sqref="AS5">
    <cfRule type="dataBar" priority="109">
      <dataBar>
        <cfvo type="num" val="0"/>
        <cfvo type="num" val="1"/>
        <color rgb="FF638EC6"/>
      </dataBar>
      <extLst>
        <ext xmlns:x14="http://schemas.microsoft.com/office/spreadsheetml/2009/9/main" uri="{B025F937-C7B1-47D3-B67F-A62EFF666E3E}">
          <x14:id>{DCA388C8-ECEA-D24C-8B01-C1400B49FF84}</x14:id>
        </ext>
      </extLst>
    </cfRule>
    <cfRule type="dataBar" priority="110">
      <dataBar>
        <cfvo type="min"/>
        <cfvo type="max"/>
        <color rgb="FF638EC6"/>
      </dataBar>
      <extLst>
        <ext xmlns:x14="http://schemas.microsoft.com/office/spreadsheetml/2009/9/main" uri="{B025F937-C7B1-47D3-B67F-A62EFF666E3E}">
          <x14:id>{FCDC0C9E-0588-ED41-8332-8108D7835CAE}</x14:id>
        </ext>
      </extLst>
    </cfRule>
    <cfRule type="dataBar" priority="111">
      <dataBar>
        <cfvo type="percent" val="0"/>
        <cfvo type="percent" val="100"/>
        <color rgb="FF638EC6"/>
      </dataBar>
      <extLst>
        <ext xmlns:x14="http://schemas.microsoft.com/office/spreadsheetml/2009/9/main" uri="{B025F937-C7B1-47D3-B67F-A62EFF666E3E}">
          <x14:id>{19E24F3D-8B33-0748-9358-F02A8835F347}</x14:id>
        </ext>
      </extLst>
    </cfRule>
    <cfRule type="dataBar" priority="112">
      <dataBar>
        <cfvo type="percent" val="0"/>
        <cfvo type="percent" val="100"/>
        <color rgb="FF638EC6"/>
      </dataBar>
      <extLst>
        <ext xmlns:x14="http://schemas.microsoft.com/office/spreadsheetml/2009/9/main" uri="{B025F937-C7B1-47D3-B67F-A62EFF666E3E}">
          <x14:id>{732B0D40-824F-4548-8A25-4DE297BB0D75}</x14:id>
        </ext>
      </extLst>
    </cfRule>
    <cfRule type="dataBar" priority="113">
      <dataBar>
        <cfvo type="min"/>
        <cfvo type="max"/>
        <color rgb="FF638EC6"/>
      </dataBar>
      <extLst>
        <ext xmlns:x14="http://schemas.microsoft.com/office/spreadsheetml/2009/9/main" uri="{B025F937-C7B1-47D3-B67F-A62EFF666E3E}">
          <x14:id>{E8E43DF2-178A-1440-B3AB-D324B0FC7C67}</x14:id>
        </ext>
      </extLst>
    </cfRule>
  </conditionalFormatting>
  <conditionalFormatting sqref="AS6">
    <cfRule type="dataBar" priority="92">
      <dataBar>
        <cfvo type="num" val="0"/>
        <cfvo type="num" val="1"/>
        <color rgb="FF638EC6"/>
      </dataBar>
      <extLst>
        <ext xmlns:x14="http://schemas.microsoft.com/office/spreadsheetml/2009/9/main" uri="{B025F937-C7B1-47D3-B67F-A62EFF666E3E}">
          <x14:id>{C3C9F218-9C6A-DE40-BEE3-9873E9647097}</x14:id>
        </ext>
      </extLst>
    </cfRule>
    <cfRule type="dataBar" priority="93">
      <dataBar>
        <cfvo type="min"/>
        <cfvo type="max"/>
        <color rgb="FF638EC6"/>
      </dataBar>
      <extLst>
        <ext xmlns:x14="http://schemas.microsoft.com/office/spreadsheetml/2009/9/main" uri="{B025F937-C7B1-47D3-B67F-A62EFF666E3E}">
          <x14:id>{FF48DDF5-A699-B44E-B633-240EE75863BA}</x14:id>
        </ext>
      </extLst>
    </cfRule>
    <cfRule type="dataBar" priority="94">
      <dataBar>
        <cfvo type="percent" val="0"/>
        <cfvo type="percent" val="100"/>
        <color rgb="FF638EC6"/>
      </dataBar>
      <extLst>
        <ext xmlns:x14="http://schemas.microsoft.com/office/spreadsheetml/2009/9/main" uri="{B025F937-C7B1-47D3-B67F-A62EFF666E3E}">
          <x14:id>{14018D21-6A8A-4344-8270-DFC1AA783D93}</x14:id>
        </ext>
      </extLst>
    </cfRule>
    <cfRule type="dataBar" priority="95">
      <dataBar>
        <cfvo type="percent" val="0"/>
        <cfvo type="percent" val="100"/>
        <color rgb="FF638EC6"/>
      </dataBar>
      <extLst>
        <ext xmlns:x14="http://schemas.microsoft.com/office/spreadsheetml/2009/9/main" uri="{B025F937-C7B1-47D3-B67F-A62EFF666E3E}">
          <x14:id>{6AC50697-312E-8B4F-8087-7352717DD5AA}</x14:id>
        </ext>
      </extLst>
    </cfRule>
    <cfRule type="dataBar" priority="96">
      <dataBar>
        <cfvo type="min"/>
        <cfvo type="max"/>
        <color rgb="FF638EC6"/>
      </dataBar>
      <extLst>
        <ext xmlns:x14="http://schemas.microsoft.com/office/spreadsheetml/2009/9/main" uri="{B025F937-C7B1-47D3-B67F-A62EFF666E3E}">
          <x14:id>{2EB9A8CC-8675-0B44-89ED-76554BBB9202}</x14:id>
        </ext>
      </extLst>
    </cfRule>
  </conditionalFormatting>
  <conditionalFormatting sqref="AS7">
    <cfRule type="dataBar" priority="75">
      <dataBar>
        <cfvo type="num" val="0"/>
        <cfvo type="num" val="1"/>
        <color rgb="FF638EC6"/>
      </dataBar>
      <extLst>
        <ext xmlns:x14="http://schemas.microsoft.com/office/spreadsheetml/2009/9/main" uri="{B025F937-C7B1-47D3-B67F-A62EFF666E3E}">
          <x14:id>{10DCD921-6AD2-0C42-94F6-F4CC75615F5B}</x14:id>
        </ext>
      </extLst>
    </cfRule>
    <cfRule type="dataBar" priority="76">
      <dataBar>
        <cfvo type="min"/>
        <cfvo type="max"/>
        <color rgb="FF638EC6"/>
      </dataBar>
      <extLst>
        <ext xmlns:x14="http://schemas.microsoft.com/office/spreadsheetml/2009/9/main" uri="{B025F937-C7B1-47D3-B67F-A62EFF666E3E}">
          <x14:id>{AC83645C-CEFE-A14B-8911-B091A8F9E805}</x14:id>
        </ext>
      </extLst>
    </cfRule>
    <cfRule type="dataBar" priority="77">
      <dataBar>
        <cfvo type="percent" val="0"/>
        <cfvo type="percent" val="100"/>
        <color rgb="FF638EC6"/>
      </dataBar>
      <extLst>
        <ext xmlns:x14="http://schemas.microsoft.com/office/spreadsheetml/2009/9/main" uri="{B025F937-C7B1-47D3-B67F-A62EFF666E3E}">
          <x14:id>{F1476010-F5C5-204D-96F6-7F2292DDFA30}</x14:id>
        </ext>
      </extLst>
    </cfRule>
    <cfRule type="dataBar" priority="78">
      <dataBar>
        <cfvo type="percent" val="0"/>
        <cfvo type="percent" val="100"/>
        <color rgb="FF638EC6"/>
      </dataBar>
      <extLst>
        <ext xmlns:x14="http://schemas.microsoft.com/office/spreadsheetml/2009/9/main" uri="{B025F937-C7B1-47D3-B67F-A62EFF666E3E}">
          <x14:id>{57143364-2FC6-804B-9F29-6B00CE769A8A}</x14:id>
        </ext>
      </extLst>
    </cfRule>
    <cfRule type="dataBar" priority="79">
      <dataBar>
        <cfvo type="min"/>
        <cfvo type="max"/>
        <color rgb="FF638EC6"/>
      </dataBar>
      <extLst>
        <ext xmlns:x14="http://schemas.microsoft.com/office/spreadsheetml/2009/9/main" uri="{B025F937-C7B1-47D3-B67F-A62EFF666E3E}">
          <x14:id>{A03B6B35-25B0-6044-B570-CA3EB8FA13A0}</x14:id>
        </ext>
      </extLst>
    </cfRule>
  </conditionalFormatting>
  <conditionalFormatting sqref="AS8">
    <cfRule type="dataBar" priority="58">
      <dataBar>
        <cfvo type="num" val="0"/>
        <cfvo type="num" val="1"/>
        <color rgb="FF638EC6"/>
      </dataBar>
      <extLst>
        <ext xmlns:x14="http://schemas.microsoft.com/office/spreadsheetml/2009/9/main" uri="{B025F937-C7B1-47D3-B67F-A62EFF666E3E}">
          <x14:id>{3B53943A-920E-FC41-9596-584EC41FA0C8}</x14:id>
        </ext>
      </extLst>
    </cfRule>
    <cfRule type="dataBar" priority="59">
      <dataBar>
        <cfvo type="min"/>
        <cfvo type="max"/>
        <color rgb="FF638EC6"/>
      </dataBar>
      <extLst>
        <ext xmlns:x14="http://schemas.microsoft.com/office/spreadsheetml/2009/9/main" uri="{B025F937-C7B1-47D3-B67F-A62EFF666E3E}">
          <x14:id>{CAE85220-54C5-9B45-8F4D-B6EB02BB4FA5}</x14:id>
        </ext>
      </extLst>
    </cfRule>
    <cfRule type="dataBar" priority="60">
      <dataBar>
        <cfvo type="percent" val="0"/>
        <cfvo type="percent" val="100"/>
        <color rgb="FF638EC6"/>
      </dataBar>
      <extLst>
        <ext xmlns:x14="http://schemas.microsoft.com/office/spreadsheetml/2009/9/main" uri="{B025F937-C7B1-47D3-B67F-A62EFF666E3E}">
          <x14:id>{F007CF8F-D36A-B544-85C3-B77874EE75FF}</x14:id>
        </ext>
      </extLst>
    </cfRule>
    <cfRule type="dataBar" priority="61">
      <dataBar>
        <cfvo type="percent" val="0"/>
        <cfvo type="percent" val="100"/>
        <color rgb="FF638EC6"/>
      </dataBar>
      <extLst>
        <ext xmlns:x14="http://schemas.microsoft.com/office/spreadsheetml/2009/9/main" uri="{B025F937-C7B1-47D3-B67F-A62EFF666E3E}">
          <x14:id>{7C7681E4-187A-A943-9BDC-D203CF07B3F4}</x14:id>
        </ext>
      </extLst>
    </cfRule>
    <cfRule type="dataBar" priority="62">
      <dataBar>
        <cfvo type="min"/>
        <cfvo type="max"/>
        <color rgb="FF638EC6"/>
      </dataBar>
      <extLst>
        <ext xmlns:x14="http://schemas.microsoft.com/office/spreadsheetml/2009/9/main" uri="{B025F937-C7B1-47D3-B67F-A62EFF666E3E}">
          <x14:id>{1E3DB3AE-7A87-3245-87BF-2E6B34D06207}</x14:id>
        </ext>
      </extLst>
    </cfRule>
  </conditionalFormatting>
  <conditionalFormatting sqref="AS9">
    <cfRule type="dataBar" priority="38">
      <dataBar>
        <cfvo type="num" val="0"/>
        <cfvo type="num" val="1"/>
        <color rgb="FF638EC6"/>
      </dataBar>
      <extLst>
        <ext xmlns:x14="http://schemas.microsoft.com/office/spreadsheetml/2009/9/main" uri="{B025F937-C7B1-47D3-B67F-A62EFF666E3E}">
          <x14:id>{EE9AABD6-3063-8C4F-9787-48ABED49E3B5}</x14:id>
        </ext>
      </extLst>
    </cfRule>
    <cfRule type="dataBar" priority="39">
      <dataBar>
        <cfvo type="min"/>
        <cfvo type="max"/>
        <color rgb="FF638EC6"/>
      </dataBar>
      <extLst>
        <ext xmlns:x14="http://schemas.microsoft.com/office/spreadsheetml/2009/9/main" uri="{B025F937-C7B1-47D3-B67F-A62EFF666E3E}">
          <x14:id>{D814479D-8815-5F4C-B880-4EDD21499CC1}</x14:id>
        </ext>
      </extLst>
    </cfRule>
    <cfRule type="dataBar" priority="40">
      <dataBar>
        <cfvo type="percent" val="0"/>
        <cfvo type="percent" val="100"/>
        <color rgb="FF638EC6"/>
      </dataBar>
      <extLst>
        <ext xmlns:x14="http://schemas.microsoft.com/office/spreadsheetml/2009/9/main" uri="{B025F937-C7B1-47D3-B67F-A62EFF666E3E}">
          <x14:id>{854677BD-379A-4E43-B8BF-F2A2053444E0}</x14:id>
        </ext>
      </extLst>
    </cfRule>
    <cfRule type="dataBar" priority="41">
      <dataBar>
        <cfvo type="percent" val="0"/>
        <cfvo type="percent" val="100"/>
        <color rgb="FF638EC6"/>
      </dataBar>
      <extLst>
        <ext xmlns:x14="http://schemas.microsoft.com/office/spreadsheetml/2009/9/main" uri="{B025F937-C7B1-47D3-B67F-A62EFF666E3E}">
          <x14:id>{96520A08-EF2C-A045-B343-CF1D4859E302}</x14:id>
        </ext>
      </extLst>
    </cfRule>
    <cfRule type="dataBar" priority="42">
      <dataBar>
        <cfvo type="min"/>
        <cfvo type="max"/>
        <color rgb="FF638EC6"/>
      </dataBar>
      <extLst>
        <ext xmlns:x14="http://schemas.microsoft.com/office/spreadsheetml/2009/9/main" uri="{B025F937-C7B1-47D3-B67F-A62EFF666E3E}">
          <x14:id>{5D73FDB6-5D2F-A24D-B8EA-04C4485658A6}</x14:id>
        </ext>
      </extLst>
    </cfRule>
  </conditionalFormatting>
  <conditionalFormatting sqref="AS11">
    <cfRule type="dataBar" priority="21">
      <dataBar>
        <cfvo type="num" val="0"/>
        <cfvo type="num" val="1"/>
        <color rgb="FF638EC6"/>
      </dataBar>
      <extLst>
        <ext xmlns:x14="http://schemas.microsoft.com/office/spreadsheetml/2009/9/main" uri="{B025F937-C7B1-47D3-B67F-A62EFF666E3E}">
          <x14:id>{335D4BDA-DF3A-A647-A8D6-78B6E00CBCCF}</x14:id>
        </ext>
      </extLst>
    </cfRule>
    <cfRule type="dataBar" priority="22">
      <dataBar>
        <cfvo type="min"/>
        <cfvo type="max"/>
        <color rgb="FF638EC6"/>
      </dataBar>
      <extLst>
        <ext xmlns:x14="http://schemas.microsoft.com/office/spreadsheetml/2009/9/main" uri="{B025F937-C7B1-47D3-B67F-A62EFF666E3E}">
          <x14:id>{BD18E249-FD80-D548-88D8-1541AF5C6ABB}</x14:id>
        </ext>
      </extLst>
    </cfRule>
    <cfRule type="dataBar" priority="23">
      <dataBar>
        <cfvo type="percent" val="0"/>
        <cfvo type="percent" val="100"/>
        <color rgb="FF638EC6"/>
      </dataBar>
      <extLst>
        <ext xmlns:x14="http://schemas.microsoft.com/office/spreadsheetml/2009/9/main" uri="{B025F937-C7B1-47D3-B67F-A62EFF666E3E}">
          <x14:id>{2C0193EC-8853-C54F-A3B8-17B6C51826E9}</x14:id>
        </ext>
      </extLst>
    </cfRule>
    <cfRule type="dataBar" priority="24">
      <dataBar>
        <cfvo type="percent" val="0"/>
        <cfvo type="percent" val="100"/>
        <color rgb="FF638EC6"/>
      </dataBar>
      <extLst>
        <ext xmlns:x14="http://schemas.microsoft.com/office/spreadsheetml/2009/9/main" uri="{B025F937-C7B1-47D3-B67F-A62EFF666E3E}">
          <x14:id>{AC0CC003-0941-C746-8D68-7FA95B0E96C3}</x14:id>
        </ext>
      </extLst>
    </cfRule>
    <cfRule type="dataBar" priority="25">
      <dataBar>
        <cfvo type="min"/>
        <cfvo type="max"/>
        <color rgb="FF638EC6"/>
      </dataBar>
      <extLst>
        <ext xmlns:x14="http://schemas.microsoft.com/office/spreadsheetml/2009/9/main" uri="{B025F937-C7B1-47D3-B67F-A62EFF666E3E}">
          <x14:id>{25A8F1CF-2A30-7D46-AE54-CA792BBEC966}</x14:id>
        </ext>
      </extLst>
    </cfRule>
  </conditionalFormatting>
  <conditionalFormatting sqref="AS12">
    <cfRule type="dataBar" priority="1">
      <dataBar>
        <cfvo type="num" val="0"/>
        <cfvo type="num" val="1"/>
        <color rgb="FF638EC6"/>
      </dataBar>
      <extLst>
        <ext xmlns:x14="http://schemas.microsoft.com/office/spreadsheetml/2009/9/main" uri="{B025F937-C7B1-47D3-B67F-A62EFF666E3E}">
          <x14:id>{B8F4ABE7-7690-FA40-9DF7-DB89362141A4}</x14:id>
        </ext>
      </extLst>
    </cfRule>
    <cfRule type="dataBar" priority="2">
      <dataBar>
        <cfvo type="min"/>
        <cfvo type="max"/>
        <color rgb="FF638EC6"/>
      </dataBar>
      <extLst>
        <ext xmlns:x14="http://schemas.microsoft.com/office/spreadsheetml/2009/9/main" uri="{B025F937-C7B1-47D3-B67F-A62EFF666E3E}">
          <x14:id>{8A3B9747-732A-8649-85A5-71795D0EB059}</x14:id>
        </ext>
      </extLst>
    </cfRule>
    <cfRule type="dataBar" priority="3">
      <dataBar>
        <cfvo type="percent" val="0"/>
        <cfvo type="percent" val="100"/>
        <color rgb="FF638EC6"/>
      </dataBar>
      <extLst>
        <ext xmlns:x14="http://schemas.microsoft.com/office/spreadsheetml/2009/9/main" uri="{B025F937-C7B1-47D3-B67F-A62EFF666E3E}">
          <x14:id>{B2B69D32-85A6-4E45-A620-E4ABE56DA6C6}</x14:id>
        </ext>
      </extLst>
    </cfRule>
    <cfRule type="dataBar" priority="4">
      <dataBar>
        <cfvo type="percent" val="0"/>
        <cfvo type="percent" val="100"/>
        <color rgb="FF638EC6"/>
      </dataBar>
      <extLst>
        <ext xmlns:x14="http://schemas.microsoft.com/office/spreadsheetml/2009/9/main" uri="{B025F937-C7B1-47D3-B67F-A62EFF666E3E}">
          <x14:id>{397CC639-E8EF-994E-9688-3C9D4E9EB81B}</x14:id>
        </ext>
      </extLst>
    </cfRule>
    <cfRule type="dataBar" priority="5">
      <dataBar>
        <cfvo type="min"/>
        <cfvo type="max"/>
        <color rgb="FF638EC6"/>
      </dataBar>
      <extLst>
        <ext xmlns:x14="http://schemas.microsoft.com/office/spreadsheetml/2009/9/main" uri="{B025F937-C7B1-47D3-B67F-A62EFF666E3E}">
          <x14:id>{4B74278F-59E2-034A-A3D3-ACFCBCFB52AA}</x14:id>
        </ext>
      </extLst>
    </cfRule>
  </conditionalFormatting>
  <conditionalFormatting sqref="AT3">
    <cfRule type="dataBar" priority="153">
      <dataBar>
        <cfvo type="num" val="0"/>
        <cfvo type="num" val="1"/>
        <color rgb="FF638EC6"/>
      </dataBar>
      <extLst>
        <ext xmlns:x14="http://schemas.microsoft.com/office/spreadsheetml/2009/9/main" uri="{B025F937-C7B1-47D3-B67F-A62EFF666E3E}">
          <x14:id>{27DF8A97-9FC8-AA49-A925-F293A8F837CE}</x14:id>
        </ext>
      </extLst>
    </cfRule>
    <cfRule type="dataBar" priority="154">
      <dataBar>
        <cfvo type="min"/>
        <cfvo type="max"/>
        <color rgb="FF638EC6"/>
      </dataBar>
      <extLst>
        <ext xmlns:x14="http://schemas.microsoft.com/office/spreadsheetml/2009/9/main" uri="{B025F937-C7B1-47D3-B67F-A62EFF666E3E}">
          <x14:id>{90180502-081E-0A45-B5EA-0699B317EFB8}</x14:id>
        </ext>
      </extLst>
    </cfRule>
    <cfRule type="dataBar" priority="155">
      <dataBar>
        <cfvo type="percent" val="0"/>
        <cfvo type="percent" val="100"/>
        <color rgb="FF638EC6"/>
      </dataBar>
      <extLst>
        <ext xmlns:x14="http://schemas.microsoft.com/office/spreadsheetml/2009/9/main" uri="{B025F937-C7B1-47D3-B67F-A62EFF666E3E}">
          <x14:id>{DE1D67E1-07FF-3544-A915-818D881AAF2D}</x14:id>
        </ext>
      </extLst>
    </cfRule>
    <cfRule type="dataBar" priority="156">
      <dataBar>
        <cfvo type="percent" val="0"/>
        <cfvo type="percent" val="100"/>
        <color rgb="FF638EC6"/>
      </dataBar>
      <extLst>
        <ext xmlns:x14="http://schemas.microsoft.com/office/spreadsheetml/2009/9/main" uri="{B025F937-C7B1-47D3-B67F-A62EFF666E3E}">
          <x14:id>{91239F75-4756-FD4C-AAB7-F5958067D5D9}</x14:id>
        </ext>
      </extLst>
    </cfRule>
    <cfRule type="dataBar" priority="157">
      <dataBar>
        <cfvo type="min"/>
        <cfvo type="max"/>
        <color rgb="FF638EC6"/>
      </dataBar>
      <extLst>
        <ext xmlns:x14="http://schemas.microsoft.com/office/spreadsheetml/2009/9/main" uri="{B025F937-C7B1-47D3-B67F-A62EFF666E3E}">
          <x14:id>{166FD922-B23C-5B41-9B5E-42E6769E9865}</x14:id>
        </ext>
      </extLst>
    </cfRule>
  </conditionalFormatting>
  <conditionalFormatting sqref="AT4">
    <cfRule type="dataBar" priority="136">
      <dataBar>
        <cfvo type="num" val="0"/>
        <cfvo type="num" val="1"/>
        <color rgb="FF638EC6"/>
      </dataBar>
      <extLst>
        <ext xmlns:x14="http://schemas.microsoft.com/office/spreadsheetml/2009/9/main" uri="{B025F937-C7B1-47D3-B67F-A62EFF666E3E}">
          <x14:id>{A6851ACD-5111-0D48-965B-224697E9C81C}</x14:id>
        </ext>
      </extLst>
    </cfRule>
    <cfRule type="dataBar" priority="137">
      <dataBar>
        <cfvo type="min"/>
        <cfvo type="max"/>
        <color rgb="FF638EC6"/>
      </dataBar>
      <extLst>
        <ext xmlns:x14="http://schemas.microsoft.com/office/spreadsheetml/2009/9/main" uri="{B025F937-C7B1-47D3-B67F-A62EFF666E3E}">
          <x14:id>{D870DB56-A0EC-264B-9C06-B269AC5F1222}</x14:id>
        </ext>
      </extLst>
    </cfRule>
    <cfRule type="dataBar" priority="138">
      <dataBar>
        <cfvo type="percent" val="0"/>
        <cfvo type="percent" val="100"/>
        <color rgb="FF638EC6"/>
      </dataBar>
      <extLst>
        <ext xmlns:x14="http://schemas.microsoft.com/office/spreadsheetml/2009/9/main" uri="{B025F937-C7B1-47D3-B67F-A62EFF666E3E}">
          <x14:id>{B74FDCC5-5687-C348-8095-1ED483133515}</x14:id>
        </ext>
      </extLst>
    </cfRule>
    <cfRule type="dataBar" priority="139">
      <dataBar>
        <cfvo type="percent" val="0"/>
        <cfvo type="percent" val="100"/>
        <color rgb="FF638EC6"/>
      </dataBar>
      <extLst>
        <ext xmlns:x14="http://schemas.microsoft.com/office/spreadsheetml/2009/9/main" uri="{B025F937-C7B1-47D3-B67F-A62EFF666E3E}">
          <x14:id>{C2EDBAB8-8A23-8447-90A5-700943C7731E}</x14:id>
        </ext>
      </extLst>
    </cfRule>
    <cfRule type="dataBar" priority="140">
      <dataBar>
        <cfvo type="min"/>
        <cfvo type="max"/>
        <color rgb="FF638EC6"/>
      </dataBar>
      <extLst>
        <ext xmlns:x14="http://schemas.microsoft.com/office/spreadsheetml/2009/9/main" uri="{B025F937-C7B1-47D3-B67F-A62EFF666E3E}">
          <x14:id>{C798BECD-0F7F-9C4E-A9A3-9D2AD51E472F}</x14:id>
        </ext>
      </extLst>
    </cfRule>
  </conditionalFormatting>
  <conditionalFormatting sqref="AT5">
    <cfRule type="dataBar" priority="119">
      <dataBar>
        <cfvo type="num" val="0"/>
        <cfvo type="num" val="1"/>
        <color rgb="FF638EC6"/>
      </dataBar>
      <extLst>
        <ext xmlns:x14="http://schemas.microsoft.com/office/spreadsheetml/2009/9/main" uri="{B025F937-C7B1-47D3-B67F-A62EFF666E3E}">
          <x14:id>{D877C8A2-56D4-4845-8B42-57FD2E63A497}</x14:id>
        </ext>
      </extLst>
    </cfRule>
    <cfRule type="dataBar" priority="120">
      <dataBar>
        <cfvo type="min"/>
        <cfvo type="max"/>
        <color rgb="FF638EC6"/>
      </dataBar>
      <extLst>
        <ext xmlns:x14="http://schemas.microsoft.com/office/spreadsheetml/2009/9/main" uri="{B025F937-C7B1-47D3-B67F-A62EFF666E3E}">
          <x14:id>{B596C8F8-C78B-9540-98F8-443B5A23B96A}</x14:id>
        </ext>
      </extLst>
    </cfRule>
    <cfRule type="dataBar" priority="121">
      <dataBar>
        <cfvo type="percent" val="0"/>
        <cfvo type="percent" val="100"/>
        <color rgb="FF638EC6"/>
      </dataBar>
      <extLst>
        <ext xmlns:x14="http://schemas.microsoft.com/office/spreadsheetml/2009/9/main" uri="{B025F937-C7B1-47D3-B67F-A62EFF666E3E}">
          <x14:id>{D0550B26-CF8B-C343-BDBF-6121846B0989}</x14:id>
        </ext>
      </extLst>
    </cfRule>
    <cfRule type="dataBar" priority="122">
      <dataBar>
        <cfvo type="percent" val="0"/>
        <cfvo type="percent" val="100"/>
        <color rgb="FF638EC6"/>
      </dataBar>
      <extLst>
        <ext xmlns:x14="http://schemas.microsoft.com/office/spreadsheetml/2009/9/main" uri="{B025F937-C7B1-47D3-B67F-A62EFF666E3E}">
          <x14:id>{226D8FE3-DE58-334D-88F6-DB6B6DC8CAEB}</x14:id>
        </ext>
      </extLst>
    </cfRule>
    <cfRule type="dataBar" priority="123">
      <dataBar>
        <cfvo type="min"/>
        <cfvo type="max"/>
        <color rgb="FF638EC6"/>
      </dataBar>
      <extLst>
        <ext xmlns:x14="http://schemas.microsoft.com/office/spreadsheetml/2009/9/main" uri="{B025F937-C7B1-47D3-B67F-A62EFF666E3E}">
          <x14:id>{4BDAC567-47C8-D74C-B5AF-57F259692BAB}</x14:id>
        </ext>
      </extLst>
    </cfRule>
  </conditionalFormatting>
  <conditionalFormatting sqref="AT6">
    <cfRule type="dataBar" priority="102">
      <dataBar>
        <cfvo type="num" val="0"/>
        <cfvo type="num" val="1"/>
        <color rgb="FF638EC6"/>
      </dataBar>
      <extLst>
        <ext xmlns:x14="http://schemas.microsoft.com/office/spreadsheetml/2009/9/main" uri="{B025F937-C7B1-47D3-B67F-A62EFF666E3E}">
          <x14:id>{0ED7065B-4D92-414F-A842-C37E86DE4015}</x14:id>
        </ext>
      </extLst>
    </cfRule>
    <cfRule type="dataBar" priority="103">
      <dataBar>
        <cfvo type="min"/>
        <cfvo type="max"/>
        <color rgb="FF638EC6"/>
      </dataBar>
      <extLst>
        <ext xmlns:x14="http://schemas.microsoft.com/office/spreadsheetml/2009/9/main" uri="{B025F937-C7B1-47D3-B67F-A62EFF666E3E}">
          <x14:id>{9C2F41F5-8357-DD41-A4FC-0B651B70768A}</x14:id>
        </ext>
      </extLst>
    </cfRule>
    <cfRule type="dataBar" priority="104">
      <dataBar>
        <cfvo type="percent" val="0"/>
        <cfvo type="percent" val="100"/>
        <color rgb="FF638EC6"/>
      </dataBar>
      <extLst>
        <ext xmlns:x14="http://schemas.microsoft.com/office/spreadsheetml/2009/9/main" uri="{B025F937-C7B1-47D3-B67F-A62EFF666E3E}">
          <x14:id>{1187DB12-CD52-854C-852B-519A167A9B29}</x14:id>
        </ext>
      </extLst>
    </cfRule>
    <cfRule type="dataBar" priority="105">
      <dataBar>
        <cfvo type="percent" val="0"/>
        <cfvo type="percent" val="100"/>
        <color rgb="FF638EC6"/>
      </dataBar>
      <extLst>
        <ext xmlns:x14="http://schemas.microsoft.com/office/spreadsheetml/2009/9/main" uri="{B025F937-C7B1-47D3-B67F-A62EFF666E3E}">
          <x14:id>{26305F72-CFCB-DC48-9C57-412ABBB47B89}</x14:id>
        </ext>
      </extLst>
    </cfRule>
    <cfRule type="dataBar" priority="106">
      <dataBar>
        <cfvo type="min"/>
        <cfvo type="max"/>
        <color rgb="FF638EC6"/>
      </dataBar>
      <extLst>
        <ext xmlns:x14="http://schemas.microsoft.com/office/spreadsheetml/2009/9/main" uri="{B025F937-C7B1-47D3-B67F-A62EFF666E3E}">
          <x14:id>{9ED2D90A-A98F-8846-9B75-658F49B324F6}</x14:id>
        </ext>
      </extLst>
    </cfRule>
  </conditionalFormatting>
  <conditionalFormatting sqref="AT7">
    <cfRule type="dataBar" priority="80">
      <dataBar>
        <cfvo type="num" val="0"/>
        <cfvo type="num" val="1"/>
        <color rgb="FF638EC6"/>
      </dataBar>
      <extLst>
        <ext xmlns:x14="http://schemas.microsoft.com/office/spreadsheetml/2009/9/main" uri="{B025F937-C7B1-47D3-B67F-A62EFF666E3E}">
          <x14:id>{D7F9DA52-E052-E348-879A-293F07142D35}</x14:id>
        </ext>
      </extLst>
    </cfRule>
    <cfRule type="dataBar" priority="81">
      <dataBar>
        <cfvo type="min"/>
        <cfvo type="max"/>
        <color rgb="FF638EC6"/>
      </dataBar>
      <extLst>
        <ext xmlns:x14="http://schemas.microsoft.com/office/spreadsheetml/2009/9/main" uri="{B025F937-C7B1-47D3-B67F-A62EFF666E3E}">
          <x14:id>{B4B8C172-A657-4A4D-BED0-D7D56A53B155}</x14:id>
        </ext>
      </extLst>
    </cfRule>
    <cfRule type="dataBar" priority="82">
      <dataBar>
        <cfvo type="percent" val="0"/>
        <cfvo type="percent" val="100"/>
        <color rgb="FF638EC6"/>
      </dataBar>
      <extLst>
        <ext xmlns:x14="http://schemas.microsoft.com/office/spreadsheetml/2009/9/main" uri="{B025F937-C7B1-47D3-B67F-A62EFF666E3E}">
          <x14:id>{D00586F3-29AC-4742-97BC-97E5663D7D66}</x14:id>
        </ext>
      </extLst>
    </cfRule>
    <cfRule type="dataBar" priority="83">
      <dataBar>
        <cfvo type="percent" val="0"/>
        <cfvo type="percent" val="100"/>
        <color rgb="FF638EC6"/>
      </dataBar>
      <extLst>
        <ext xmlns:x14="http://schemas.microsoft.com/office/spreadsheetml/2009/9/main" uri="{B025F937-C7B1-47D3-B67F-A62EFF666E3E}">
          <x14:id>{37F37F6B-9ECF-5E45-B555-A742A6ABAC97}</x14:id>
        </ext>
      </extLst>
    </cfRule>
    <cfRule type="dataBar" priority="84">
      <dataBar>
        <cfvo type="min"/>
        <cfvo type="max"/>
        <color rgb="FF638EC6"/>
      </dataBar>
      <extLst>
        <ext xmlns:x14="http://schemas.microsoft.com/office/spreadsheetml/2009/9/main" uri="{B025F937-C7B1-47D3-B67F-A62EFF666E3E}">
          <x14:id>{0E7FAC2B-307C-C64A-B346-0C35653C1FD9}</x14:id>
        </ext>
      </extLst>
    </cfRule>
  </conditionalFormatting>
  <conditionalFormatting sqref="AT8">
    <cfRule type="dataBar" priority="68">
      <dataBar>
        <cfvo type="num" val="0"/>
        <cfvo type="num" val="1"/>
        <color rgb="FF638EC6"/>
      </dataBar>
      <extLst>
        <ext xmlns:x14="http://schemas.microsoft.com/office/spreadsheetml/2009/9/main" uri="{B025F937-C7B1-47D3-B67F-A62EFF666E3E}">
          <x14:id>{4CA62E43-9759-3845-97D2-4AB1F9B8C08F}</x14:id>
        </ext>
      </extLst>
    </cfRule>
    <cfRule type="dataBar" priority="69">
      <dataBar>
        <cfvo type="min"/>
        <cfvo type="max"/>
        <color rgb="FF638EC6"/>
      </dataBar>
      <extLst>
        <ext xmlns:x14="http://schemas.microsoft.com/office/spreadsheetml/2009/9/main" uri="{B025F937-C7B1-47D3-B67F-A62EFF666E3E}">
          <x14:id>{F6CE2CC5-729E-E14B-BC57-9D894EFAB4E0}</x14:id>
        </ext>
      </extLst>
    </cfRule>
    <cfRule type="dataBar" priority="70">
      <dataBar>
        <cfvo type="percent" val="0"/>
        <cfvo type="percent" val="100"/>
        <color rgb="FF638EC6"/>
      </dataBar>
      <extLst>
        <ext xmlns:x14="http://schemas.microsoft.com/office/spreadsheetml/2009/9/main" uri="{B025F937-C7B1-47D3-B67F-A62EFF666E3E}">
          <x14:id>{75C4EC88-3629-FB40-85F5-0B68E1F6C5F6}</x14:id>
        </ext>
      </extLst>
    </cfRule>
    <cfRule type="dataBar" priority="71">
      <dataBar>
        <cfvo type="percent" val="0"/>
        <cfvo type="percent" val="100"/>
        <color rgb="FF638EC6"/>
      </dataBar>
      <extLst>
        <ext xmlns:x14="http://schemas.microsoft.com/office/spreadsheetml/2009/9/main" uri="{B025F937-C7B1-47D3-B67F-A62EFF666E3E}">
          <x14:id>{F93992D2-EF37-9344-9971-35E163C841F0}</x14:id>
        </ext>
      </extLst>
    </cfRule>
    <cfRule type="dataBar" priority="72">
      <dataBar>
        <cfvo type="min"/>
        <cfvo type="max"/>
        <color rgb="FF638EC6"/>
      </dataBar>
      <extLst>
        <ext xmlns:x14="http://schemas.microsoft.com/office/spreadsheetml/2009/9/main" uri="{B025F937-C7B1-47D3-B67F-A62EFF666E3E}">
          <x14:id>{3D7D76B5-6335-9B43-AF7A-810F500830AD}</x14:id>
        </ext>
      </extLst>
    </cfRule>
  </conditionalFormatting>
  <conditionalFormatting sqref="AT9">
    <cfRule type="dataBar" priority="46">
      <dataBar>
        <cfvo type="num" val="0"/>
        <cfvo type="num" val="1"/>
        <color rgb="FF638EC6"/>
      </dataBar>
      <extLst>
        <ext xmlns:x14="http://schemas.microsoft.com/office/spreadsheetml/2009/9/main" uri="{B025F937-C7B1-47D3-B67F-A62EFF666E3E}">
          <x14:id>{DD0C6C0B-C430-1F49-8638-3B12FDD83036}</x14:id>
        </ext>
      </extLst>
    </cfRule>
    <cfRule type="dataBar" priority="47">
      <dataBar>
        <cfvo type="min"/>
        <cfvo type="max"/>
        <color rgb="FF638EC6"/>
      </dataBar>
      <extLst>
        <ext xmlns:x14="http://schemas.microsoft.com/office/spreadsheetml/2009/9/main" uri="{B025F937-C7B1-47D3-B67F-A62EFF666E3E}">
          <x14:id>{23C4F454-35F7-9445-9DBF-B8A9E0B0D28C}</x14:id>
        </ext>
      </extLst>
    </cfRule>
    <cfRule type="dataBar" priority="48">
      <dataBar>
        <cfvo type="percent" val="0"/>
        <cfvo type="percent" val="100"/>
        <color rgb="FF638EC6"/>
      </dataBar>
      <extLst>
        <ext xmlns:x14="http://schemas.microsoft.com/office/spreadsheetml/2009/9/main" uri="{B025F937-C7B1-47D3-B67F-A62EFF666E3E}">
          <x14:id>{41BF8AA7-507E-EE42-AD54-51DE8F87A772}</x14:id>
        </ext>
      </extLst>
    </cfRule>
    <cfRule type="dataBar" priority="49">
      <dataBar>
        <cfvo type="percent" val="0"/>
        <cfvo type="percent" val="100"/>
        <color rgb="FF638EC6"/>
      </dataBar>
      <extLst>
        <ext xmlns:x14="http://schemas.microsoft.com/office/spreadsheetml/2009/9/main" uri="{B025F937-C7B1-47D3-B67F-A62EFF666E3E}">
          <x14:id>{8EE4B156-AEAE-C844-B2F8-872FE2B0CD21}</x14:id>
        </ext>
      </extLst>
    </cfRule>
    <cfRule type="dataBar" priority="50">
      <dataBar>
        <cfvo type="min"/>
        <cfvo type="max"/>
        <color rgb="FF638EC6"/>
      </dataBar>
      <extLst>
        <ext xmlns:x14="http://schemas.microsoft.com/office/spreadsheetml/2009/9/main" uri="{B025F937-C7B1-47D3-B67F-A62EFF666E3E}">
          <x14:id>{FF8AD7D8-8FA6-1947-9815-4B973D0A8337}</x14:id>
        </ext>
      </extLst>
    </cfRule>
  </conditionalFormatting>
  <conditionalFormatting sqref="AT11">
    <cfRule type="dataBar" priority="26">
      <dataBar>
        <cfvo type="num" val="0"/>
        <cfvo type="num" val="1"/>
        <color rgb="FF638EC6"/>
      </dataBar>
      <extLst>
        <ext xmlns:x14="http://schemas.microsoft.com/office/spreadsheetml/2009/9/main" uri="{B025F937-C7B1-47D3-B67F-A62EFF666E3E}">
          <x14:id>{93089D14-02F0-2243-94AB-16E5069FD34D}</x14:id>
        </ext>
      </extLst>
    </cfRule>
    <cfRule type="dataBar" priority="27">
      <dataBar>
        <cfvo type="min"/>
        <cfvo type="max"/>
        <color rgb="FF638EC6"/>
      </dataBar>
      <extLst>
        <ext xmlns:x14="http://schemas.microsoft.com/office/spreadsheetml/2009/9/main" uri="{B025F937-C7B1-47D3-B67F-A62EFF666E3E}">
          <x14:id>{04FF6699-0271-BB4E-96F2-38A8C55663AC}</x14:id>
        </ext>
      </extLst>
    </cfRule>
    <cfRule type="dataBar" priority="28">
      <dataBar>
        <cfvo type="percent" val="0"/>
        <cfvo type="percent" val="100"/>
        <color rgb="FF638EC6"/>
      </dataBar>
      <extLst>
        <ext xmlns:x14="http://schemas.microsoft.com/office/spreadsheetml/2009/9/main" uri="{B025F937-C7B1-47D3-B67F-A62EFF666E3E}">
          <x14:id>{25138712-3A39-D34B-A8B0-EC4A9AECA1DD}</x14:id>
        </ext>
      </extLst>
    </cfRule>
    <cfRule type="dataBar" priority="29">
      <dataBar>
        <cfvo type="percent" val="0"/>
        <cfvo type="percent" val="100"/>
        <color rgb="FF638EC6"/>
      </dataBar>
      <extLst>
        <ext xmlns:x14="http://schemas.microsoft.com/office/spreadsheetml/2009/9/main" uri="{B025F937-C7B1-47D3-B67F-A62EFF666E3E}">
          <x14:id>{7EAEE2EB-58C8-8D4A-A173-22D765F7474A}</x14:id>
        </ext>
      </extLst>
    </cfRule>
    <cfRule type="dataBar" priority="30">
      <dataBar>
        <cfvo type="min"/>
        <cfvo type="max"/>
        <color rgb="FF638EC6"/>
      </dataBar>
      <extLst>
        <ext xmlns:x14="http://schemas.microsoft.com/office/spreadsheetml/2009/9/main" uri="{B025F937-C7B1-47D3-B67F-A62EFF666E3E}">
          <x14:id>{B10646EA-CF10-F144-A0E6-73AFDAB15E3F}</x14:id>
        </ext>
      </extLst>
    </cfRule>
  </conditionalFormatting>
  <conditionalFormatting sqref="AT12">
    <cfRule type="dataBar" priority="14">
      <dataBar>
        <cfvo type="num" val="0"/>
        <cfvo type="num" val="1"/>
        <color rgb="FF638EC6"/>
      </dataBar>
      <extLst>
        <ext xmlns:x14="http://schemas.microsoft.com/office/spreadsheetml/2009/9/main" uri="{B025F937-C7B1-47D3-B67F-A62EFF666E3E}">
          <x14:id>{29AE7FDF-DD47-424F-B65A-EBF9A618733B}</x14:id>
        </ext>
      </extLst>
    </cfRule>
    <cfRule type="dataBar" priority="15">
      <dataBar>
        <cfvo type="min"/>
        <cfvo type="max"/>
        <color rgb="FF638EC6"/>
      </dataBar>
      <extLst>
        <ext xmlns:x14="http://schemas.microsoft.com/office/spreadsheetml/2009/9/main" uri="{B025F937-C7B1-47D3-B67F-A62EFF666E3E}">
          <x14:id>{B1EF4262-84EA-1C49-95F1-532DCB7F8226}</x14:id>
        </ext>
      </extLst>
    </cfRule>
    <cfRule type="dataBar" priority="16">
      <dataBar>
        <cfvo type="percent" val="0"/>
        <cfvo type="percent" val="100"/>
        <color rgb="FF638EC6"/>
      </dataBar>
      <extLst>
        <ext xmlns:x14="http://schemas.microsoft.com/office/spreadsheetml/2009/9/main" uri="{B025F937-C7B1-47D3-B67F-A62EFF666E3E}">
          <x14:id>{15276E6D-2807-E647-BB10-CB126EADCE2F}</x14:id>
        </ext>
      </extLst>
    </cfRule>
    <cfRule type="dataBar" priority="17">
      <dataBar>
        <cfvo type="percent" val="0"/>
        <cfvo type="percent" val="100"/>
        <color rgb="FF638EC6"/>
      </dataBar>
      <extLst>
        <ext xmlns:x14="http://schemas.microsoft.com/office/spreadsheetml/2009/9/main" uri="{B025F937-C7B1-47D3-B67F-A62EFF666E3E}">
          <x14:id>{084B8884-AFCE-A24C-A65A-60DFFC9F19A3}</x14:id>
        </ext>
      </extLst>
    </cfRule>
    <cfRule type="dataBar" priority="18">
      <dataBar>
        <cfvo type="min"/>
        <cfvo type="max"/>
        <color rgb="FF638EC6"/>
      </dataBar>
      <extLst>
        <ext xmlns:x14="http://schemas.microsoft.com/office/spreadsheetml/2009/9/main" uri="{B025F937-C7B1-47D3-B67F-A62EFF666E3E}">
          <x14:id>{4303D501-B0FD-6045-98D5-D289C8B861B9}</x14:id>
        </ext>
      </extLst>
    </cfRule>
  </conditionalFormatting>
  <conditionalFormatting sqref="AU3">
    <cfRule type="dataBar" priority="148">
      <dataBar>
        <cfvo type="num" val="0"/>
        <cfvo type="num" val="1"/>
        <color rgb="FF638EC6"/>
      </dataBar>
      <extLst>
        <ext xmlns:x14="http://schemas.microsoft.com/office/spreadsheetml/2009/9/main" uri="{B025F937-C7B1-47D3-B67F-A62EFF666E3E}">
          <x14:id>{DE8F817D-6BF5-C244-82BF-9F7AD5F37134}</x14:id>
        </ext>
      </extLst>
    </cfRule>
    <cfRule type="dataBar" priority="149">
      <dataBar>
        <cfvo type="min"/>
        <cfvo type="max"/>
        <color rgb="FF638EC6"/>
      </dataBar>
      <extLst>
        <ext xmlns:x14="http://schemas.microsoft.com/office/spreadsheetml/2009/9/main" uri="{B025F937-C7B1-47D3-B67F-A62EFF666E3E}">
          <x14:id>{F28B077B-7FC3-D347-9A63-1391246226C2}</x14:id>
        </ext>
      </extLst>
    </cfRule>
    <cfRule type="dataBar" priority="150">
      <dataBar>
        <cfvo type="percent" val="0"/>
        <cfvo type="percent" val="100"/>
        <color rgb="FF638EC6"/>
      </dataBar>
      <extLst>
        <ext xmlns:x14="http://schemas.microsoft.com/office/spreadsheetml/2009/9/main" uri="{B025F937-C7B1-47D3-B67F-A62EFF666E3E}">
          <x14:id>{ADCB4290-F254-3049-911D-4293EC8B6DD5}</x14:id>
        </ext>
      </extLst>
    </cfRule>
    <cfRule type="dataBar" priority="151">
      <dataBar>
        <cfvo type="percent" val="0"/>
        <cfvo type="percent" val="100"/>
        <color rgb="FF638EC6"/>
      </dataBar>
      <extLst>
        <ext xmlns:x14="http://schemas.microsoft.com/office/spreadsheetml/2009/9/main" uri="{B025F937-C7B1-47D3-B67F-A62EFF666E3E}">
          <x14:id>{D4B873F7-DFEF-A042-BB13-56E539FADC73}</x14:id>
        </ext>
      </extLst>
    </cfRule>
    <cfRule type="dataBar" priority="152">
      <dataBar>
        <cfvo type="min"/>
        <cfvo type="max"/>
        <color rgb="FF638EC6"/>
      </dataBar>
      <extLst>
        <ext xmlns:x14="http://schemas.microsoft.com/office/spreadsheetml/2009/9/main" uri="{B025F937-C7B1-47D3-B67F-A62EFF666E3E}">
          <x14:id>{914832A1-C3DB-0849-B62F-56CD62A53B6B}</x14:id>
        </ext>
      </extLst>
    </cfRule>
  </conditionalFormatting>
  <conditionalFormatting sqref="AU4">
    <cfRule type="dataBar" priority="131">
      <dataBar>
        <cfvo type="num" val="0"/>
        <cfvo type="num" val="1"/>
        <color rgb="FF638EC6"/>
      </dataBar>
      <extLst>
        <ext xmlns:x14="http://schemas.microsoft.com/office/spreadsheetml/2009/9/main" uri="{B025F937-C7B1-47D3-B67F-A62EFF666E3E}">
          <x14:id>{442D8A98-523A-2C42-B96A-C4D0259338F5}</x14:id>
        </ext>
      </extLst>
    </cfRule>
    <cfRule type="dataBar" priority="132">
      <dataBar>
        <cfvo type="min"/>
        <cfvo type="max"/>
        <color rgb="FF638EC6"/>
      </dataBar>
      <extLst>
        <ext xmlns:x14="http://schemas.microsoft.com/office/spreadsheetml/2009/9/main" uri="{B025F937-C7B1-47D3-B67F-A62EFF666E3E}">
          <x14:id>{5C484DE3-F500-B740-A4F0-DE35295F5557}</x14:id>
        </ext>
      </extLst>
    </cfRule>
    <cfRule type="dataBar" priority="133">
      <dataBar>
        <cfvo type="percent" val="0"/>
        <cfvo type="percent" val="100"/>
        <color rgb="FF638EC6"/>
      </dataBar>
      <extLst>
        <ext xmlns:x14="http://schemas.microsoft.com/office/spreadsheetml/2009/9/main" uri="{B025F937-C7B1-47D3-B67F-A62EFF666E3E}">
          <x14:id>{8E5CD201-C0FD-7342-9B38-44C9AF94DF87}</x14:id>
        </ext>
      </extLst>
    </cfRule>
    <cfRule type="dataBar" priority="134">
      <dataBar>
        <cfvo type="percent" val="0"/>
        <cfvo type="percent" val="100"/>
        <color rgb="FF638EC6"/>
      </dataBar>
      <extLst>
        <ext xmlns:x14="http://schemas.microsoft.com/office/spreadsheetml/2009/9/main" uri="{B025F937-C7B1-47D3-B67F-A62EFF666E3E}">
          <x14:id>{4F478FED-BE70-3E44-BDBA-3DE6CA408339}</x14:id>
        </ext>
      </extLst>
    </cfRule>
    <cfRule type="dataBar" priority="135">
      <dataBar>
        <cfvo type="min"/>
        <cfvo type="max"/>
        <color rgb="FF638EC6"/>
      </dataBar>
      <extLst>
        <ext xmlns:x14="http://schemas.microsoft.com/office/spreadsheetml/2009/9/main" uri="{B025F937-C7B1-47D3-B67F-A62EFF666E3E}">
          <x14:id>{BDB414B0-A6EE-7642-9422-E516E4530E90}</x14:id>
        </ext>
      </extLst>
    </cfRule>
  </conditionalFormatting>
  <conditionalFormatting sqref="AU5">
    <cfRule type="dataBar" priority="114">
      <dataBar>
        <cfvo type="num" val="0"/>
        <cfvo type="num" val="1"/>
        <color rgb="FF638EC6"/>
      </dataBar>
      <extLst>
        <ext xmlns:x14="http://schemas.microsoft.com/office/spreadsheetml/2009/9/main" uri="{B025F937-C7B1-47D3-B67F-A62EFF666E3E}">
          <x14:id>{9F5F9E04-BFBC-944D-A9FB-18E86ED7F3DC}</x14:id>
        </ext>
      </extLst>
    </cfRule>
    <cfRule type="dataBar" priority="115">
      <dataBar>
        <cfvo type="min"/>
        <cfvo type="max"/>
        <color rgb="FF638EC6"/>
      </dataBar>
      <extLst>
        <ext xmlns:x14="http://schemas.microsoft.com/office/spreadsheetml/2009/9/main" uri="{B025F937-C7B1-47D3-B67F-A62EFF666E3E}">
          <x14:id>{C7C6338D-0B89-F547-B4BA-8D78C1DFBECB}</x14:id>
        </ext>
      </extLst>
    </cfRule>
    <cfRule type="dataBar" priority="116">
      <dataBar>
        <cfvo type="percent" val="0"/>
        <cfvo type="percent" val="100"/>
        <color rgb="FF638EC6"/>
      </dataBar>
      <extLst>
        <ext xmlns:x14="http://schemas.microsoft.com/office/spreadsheetml/2009/9/main" uri="{B025F937-C7B1-47D3-B67F-A62EFF666E3E}">
          <x14:id>{8D2AF374-16C1-E74C-AA48-1A6FA2872586}</x14:id>
        </ext>
      </extLst>
    </cfRule>
    <cfRule type="dataBar" priority="117">
      <dataBar>
        <cfvo type="percent" val="0"/>
        <cfvo type="percent" val="100"/>
        <color rgb="FF638EC6"/>
      </dataBar>
      <extLst>
        <ext xmlns:x14="http://schemas.microsoft.com/office/spreadsheetml/2009/9/main" uri="{B025F937-C7B1-47D3-B67F-A62EFF666E3E}">
          <x14:id>{7BAA17FE-1193-874C-862D-E6C96A65B2F7}</x14:id>
        </ext>
      </extLst>
    </cfRule>
    <cfRule type="dataBar" priority="118">
      <dataBar>
        <cfvo type="min"/>
        <cfvo type="max"/>
        <color rgb="FF638EC6"/>
      </dataBar>
      <extLst>
        <ext xmlns:x14="http://schemas.microsoft.com/office/spreadsheetml/2009/9/main" uri="{B025F937-C7B1-47D3-B67F-A62EFF666E3E}">
          <x14:id>{A5C01A64-B3E1-8A43-BEF7-2E7C0F2F76EB}</x14:id>
        </ext>
      </extLst>
    </cfRule>
  </conditionalFormatting>
  <conditionalFormatting sqref="AU6">
    <cfRule type="dataBar" priority="97">
      <dataBar>
        <cfvo type="num" val="0"/>
        <cfvo type="num" val="1"/>
        <color rgb="FF638EC6"/>
      </dataBar>
      <extLst>
        <ext xmlns:x14="http://schemas.microsoft.com/office/spreadsheetml/2009/9/main" uri="{B025F937-C7B1-47D3-B67F-A62EFF666E3E}">
          <x14:id>{5B528035-3AD3-D34F-B032-D55D9A58EAC5}</x14:id>
        </ext>
      </extLst>
    </cfRule>
    <cfRule type="dataBar" priority="98">
      <dataBar>
        <cfvo type="min"/>
        <cfvo type="max"/>
        <color rgb="FF638EC6"/>
      </dataBar>
      <extLst>
        <ext xmlns:x14="http://schemas.microsoft.com/office/spreadsheetml/2009/9/main" uri="{B025F937-C7B1-47D3-B67F-A62EFF666E3E}">
          <x14:id>{48377BD0-723A-C04E-99D5-8B57BC57A86D}</x14:id>
        </ext>
      </extLst>
    </cfRule>
    <cfRule type="dataBar" priority="99">
      <dataBar>
        <cfvo type="percent" val="0"/>
        <cfvo type="percent" val="100"/>
        <color rgb="FF638EC6"/>
      </dataBar>
      <extLst>
        <ext xmlns:x14="http://schemas.microsoft.com/office/spreadsheetml/2009/9/main" uri="{B025F937-C7B1-47D3-B67F-A62EFF666E3E}">
          <x14:id>{E5AECE2D-7034-AE42-AD0B-B057936837FE}</x14:id>
        </ext>
      </extLst>
    </cfRule>
    <cfRule type="dataBar" priority="100">
      <dataBar>
        <cfvo type="percent" val="0"/>
        <cfvo type="percent" val="100"/>
        <color rgb="FF638EC6"/>
      </dataBar>
      <extLst>
        <ext xmlns:x14="http://schemas.microsoft.com/office/spreadsheetml/2009/9/main" uri="{B025F937-C7B1-47D3-B67F-A62EFF666E3E}">
          <x14:id>{FEBE1B09-5F32-F645-9833-E7ACE8EB7CBB}</x14:id>
        </ext>
      </extLst>
    </cfRule>
    <cfRule type="dataBar" priority="101">
      <dataBar>
        <cfvo type="min"/>
        <cfvo type="max"/>
        <color rgb="FF638EC6"/>
      </dataBar>
      <extLst>
        <ext xmlns:x14="http://schemas.microsoft.com/office/spreadsheetml/2009/9/main" uri="{B025F937-C7B1-47D3-B67F-A62EFF666E3E}">
          <x14:id>{8756ECB8-F436-E143-B824-FB00B945AAA4}</x14:id>
        </ext>
      </extLst>
    </cfRule>
  </conditionalFormatting>
  <conditionalFormatting sqref="AU7">
    <cfRule type="dataBar" priority="85">
      <dataBar>
        <cfvo type="num" val="0"/>
        <cfvo type="num" val="1"/>
        <color rgb="FF638EC6"/>
      </dataBar>
      <extLst>
        <ext xmlns:x14="http://schemas.microsoft.com/office/spreadsheetml/2009/9/main" uri="{B025F937-C7B1-47D3-B67F-A62EFF666E3E}">
          <x14:id>{CD2BDEE3-669C-9A45-9FB2-5716021714AE}</x14:id>
        </ext>
      </extLst>
    </cfRule>
    <cfRule type="dataBar" priority="86">
      <dataBar>
        <cfvo type="min"/>
        <cfvo type="max"/>
        <color rgb="FF638EC6"/>
      </dataBar>
      <extLst>
        <ext xmlns:x14="http://schemas.microsoft.com/office/spreadsheetml/2009/9/main" uri="{B025F937-C7B1-47D3-B67F-A62EFF666E3E}">
          <x14:id>{454B5301-FCF4-654F-AF58-C79EE0CEFA1A}</x14:id>
        </ext>
      </extLst>
    </cfRule>
    <cfRule type="dataBar" priority="87">
      <dataBar>
        <cfvo type="percent" val="0"/>
        <cfvo type="percent" val="100"/>
        <color rgb="FF638EC6"/>
      </dataBar>
      <extLst>
        <ext xmlns:x14="http://schemas.microsoft.com/office/spreadsheetml/2009/9/main" uri="{B025F937-C7B1-47D3-B67F-A62EFF666E3E}">
          <x14:id>{926B258D-59C0-DE43-B5D9-2C857266BFFC}</x14:id>
        </ext>
      </extLst>
    </cfRule>
    <cfRule type="dataBar" priority="88">
      <dataBar>
        <cfvo type="percent" val="0"/>
        <cfvo type="percent" val="100"/>
        <color rgb="FF638EC6"/>
      </dataBar>
      <extLst>
        <ext xmlns:x14="http://schemas.microsoft.com/office/spreadsheetml/2009/9/main" uri="{B025F937-C7B1-47D3-B67F-A62EFF666E3E}">
          <x14:id>{EBC215CA-BEAE-B346-9CBE-FA0C036A8A7E}</x14:id>
        </ext>
      </extLst>
    </cfRule>
    <cfRule type="dataBar" priority="89">
      <dataBar>
        <cfvo type="min"/>
        <cfvo type="max"/>
        <color rgb="FF638EC6"/>
      </dataBar>
      <extLst>
        <ext xmlns:x14="http://schemas.microsoft.com/office/spreadsheetml/2009/9/main" uri="{B025F937-C7B1-47D3-B67F-A62EFF666E3E}">
          <x14:id>{AF815B74-8A37-8743-9F41-93AABB079791}</x14:id>
        </ext>
      </extLst>
    </cfRule>
  </conditionalFormatting>
  <conditionalFormatting sqref="AU8">
    <cfRule type="dataBar" priority="63">
      <dataBar>
        <cfvo type="num" val="0"/>
        <cfvo type="num" val="1"/>
        <color rgb="FF638EC6"/>
      </dataBar>
      <extLst>
        <ext xmlns:x14="http://schemas.microsoft.com/office/spreadsheetml/2009/9/main" uri="{B025F937-C7B1-47D3-B67F-A62EFF666E3E}">
          <x14:id>{DBFA3D79-F644-1441-9C23-57563474B2EE}</x14:id>
        </ext>
      </extLst>
    </cfRule>
    <cfRule type="dataBar" priority="64">
      <dataBar>
        <cfvo type="min"/>
        <cfvo type="max"/>
        <color rgb="FF638EC6"/>
      </dataBar>
      <extLst>
        <ext xmlns:x14="http://schemas.microsoft.com/office/spreadsheetml/2009/9/main" uri="{B025F937-C7B1-47D3-B67F-A62EFF666E3E}">
          <x14:id>{796D241A-8C27-AA4A-8A63-DAA7C607829F}</x14:id>
        </ext>
      </extLst>
    </cfRule>
    <cfRule type="dataBar" priority="65">
      <dataBar>
        <cfvo type="percent" val="0"/>
        <cfvo type="percent" val="100"/>
        <color rgb="FF638EC6"/>
      </dataBar>
      <extLst>
        <ext xmlns:x14="http://schemas.microsoft.com/office/spreadsheetml/2009/9/main" uri="{B025F937-C7B1-47D3-B67F-A62EFF666E3E}">
          <x14:id>{E1487AA2-3336-8B42-8A37-3C317598210E}</x14:id>
        </ext>
      </extLst>
    </cfRule>
    <cfRule type="dataBar" priority="66">
      <dataBar>
        <cfvo type="percent" val="0"/>
        <cfvo type="percent" val="100"/>
        <color rgb="FF638EC6"/>
      </dataBar>
      <extLst>
        <ext xmlns:x14="http://schemas.microsoft.com/office/spreadsheetml/2009/9/main" uri="{B025F937-C7B1-47D3-B67F-A62EFF666E3E}">
          <x14:id>{46419963-FFC6-4B4F-AFCD-C95360A1D478}</x14:id>
        </ext>
      </extLst>
    </cfRule>
    <cfRule type="dataBar" priority="67">
      <dataBar>
        <cfvo type="min"/>
        <cfvo type="max"/>
        <color rgb="FF638EC6"/>
      </dataBar>
      <extLst>
        <ext xmlns:x14="http://schemas.microsoft.com/office/spreadsheetml/2009/9/main" uri="{B025F937-C7B1-47D3-B67F-A62EFF666E3E}">
          <x14:id>{8A744383-DB62-834E-B25C-DDD597AB5679}</x14:id>
        </ext>
      </extLst>
    </cfRule>
  </conditionalFormatting>
  <conditionalFormatting sqref="AU9">
    <cfRule type="dataBar" priority="51">
      <dataBar>
        <cfvo type="num" val="0"/>
        <cfvo type="num" val="1"/>
        <color rgb="FF638EC6"/>
      </dataBar>
      <extLst>
        <ext xmlns:x14="http://schemas.microsoft.com/office/spreadsheetml/2009/9/main" uri="{B025F937-C7B1-47D3-B67F-A62EFF666E3E}">
          <x14:id>{B30EA0DF-D341-904B-9AEB-094B9B0948F3}</x14:id>
        </ext>
      </extLst>
    </cfRule>
    <cfRule type="dataBar" priority="52">
      <dataBar>
        <cfvo type="min"/>
        <cfvo type="max"/>
        <color rgb="FF638EC6"/>
      </dataBar>
      <extLst>
        <ext xmlns:x14="http://schemas.microsoft.com/office/spreadsheetml/2009/9/main" uri="{B025F937-C7B1-47D3-B67F-A62EFF666E3E}">
          <x14:id>{7FE85999-2EFD-8240-A29C-EC0417542C41}</x14:id>
        </ext>
      </extLst>
    </cfRule>
    <cfRule type="dataBar" priority="53">
      <dataBar>
        <cfvo type="percent" val="0"/>
        <cfvo type="percent" val="100"/>
        <color rgb="FF638EC6"/>
      </dataBar>
      <extLst>
        <ext xmlns:x14="http://schemas.microsoft.com/office/spreadsheetml/2009/9/main" uri="{B025F937-C7B1-47D3-B67F-A62EFF666E3E}">
          <x14:id>{E010493B-2F96-3E42-ADC7-8E0A9AC6F9FB}</x14:id>
        </ext>
      </extLst>
    </cfRule>
    <cfRule type="dataBar" priority="54">
      <dataBar>
        <cfvo type="percent" val="0"/>
        <cfvo type="percent" val="100"/>
        <color rgb="FF638EC6"/>
      </dataBar>
      <extLst>
        <ext xmlns:x14="http://schemas.microsoft.com/office/spreadsheetml/2009/9/main" uri="{B025F937-C7B1-47D3-B67F-A62EFF666E3E}">
          <x14:id>{D8F5FD38-731E-F344-B714-6E7352098E46}</x14:id>
        </ext>
      </extLst>
    </cfRule>
    <cfRule type="dataBar" priority="55">
      <dataBar>
        <cfvo type="min"/>
        <cfvo type="max"/>
        <color rgb="FF638EC6"/>
      </dataBar>
      <extLst>
        <ext xmlns:x14="http://schemas.microsoft.com/office/spreadsheetml/2009/9/main" uri="{B025F937-C7B1-47D3-B67F-A62EFF666E3E}">
          <x14:id>{A3944480-D56C-8A4E-9C8F-228675F5D165}</x14:id>
        </ext>
      </extLst>
    </cfRule>
  </conditionalFormatting>
  <conditionalFormatting sqref="AU11">
    <cfRule type="dataBar" priority="31">
      <dataBar>
        <cfvo type="num" val="0"/>
        <cfvo type="num" val="1"/>
        <color rgb="FF638EC6"/>
      </dataBar>
      <extLst>
        <ext xmlns:x14="http://schemas.microsoft.com/office/spreadsheetml/2009/9/main" uri="{B025F937-C7B1-47D3-B67F-A62EFF666E3E}">
          <x14:id>{3EBB738F-47A5-264C-8CC3-E1C0487263C1}</x14:id>
        </ext>
      </extLst>
    </cfRule>
    <cfRule type="dataBar" priority="32">
      <dataBar>
        <cfvo type="min"/>
        <cfvo type="max"/>
        <color rgb="FF638EC6"/>
      </dataBar>
      <extLst>
        <ext xmlns:x14="http://schemas.microsoft.com/office/spreadsheetml/2009/9/main" uri="{B025F937-C7B1-47D3-B67F-A62EFF666E3E}">
          <x14:id>{C0083624-EC62-444A-B024-3CED4D66CCE4}</x14:id>
        </ext>
      </extLst>
    </cfRule>
    <cfRule type="dataBar" priority="33">
      <dataBar>
        <cfvo type="percent" val="0"/>
        <cfvo type="percent" val="100"/>
        <color rgb="FF638EC6"/>
      </dataBar>
      <extLst>
        <ext xmlns:x14="http://schemas.microsoft.com/office/spreadsheetml/2009/9/main" uri="{B025F937-C7B1-47D3-B67F-A62EFF666E3E}">
          <x14:id>{F3288A8C-308B-9443-B38D-DFC5BFD74EF5}</x14:id>
        </ext>
      </extLst>
    </cfRule>
    <cfRule type="dataBar" priority="34">
      <dataBar>
        <cfvo type="percent" val="0"/>
        <cfvo type="percent" val="100"/>
        <color rgb="FF638EC6"/>
      </dataBar>
      <extLst>
        <ext xmlns:x14="http://schemas.microsoft.com/office/spreadsheetml/2009/9/main" uri="{B025F937-C7B1-47D3-B67F-A62EFF666E3E}">
          <x14:id>{288506D0-148E-0945-9B14-0D27E1E3057C}</x14:id>
        </ext>
      </extLst>
    </cfRule>
    <cfRule type="dataBar" priority="35">
      <dataBar>
        <cfvo type="min"/>
        <cfvo type="max"/>
        <color rgb="FF638EC6"/>
      </dataBar>
      <extLst>
        <ext xmlns:x14="http://schemas.microsoft.com/office/spreadsheetml/2009/9/main" uri="{B025F937-C7B1-47D3-B67F-A62EFF666E3E}">
          <x14:id>{509DE4F4-A3E5-7C4C-B9DB-B5DE16BD5633}</x14:id>
        </ext>
      </extLst>
    </cfRule>
  </conditionalFormatting>
  <conditionalFormatting sqref="AU12">
    <cfRule type="dataBar" priority="6">
      <dataBar>
        <cfvo type="num" val="0"/>
        <cfvo type="num" val="1"/>
        <color rgb="FF638EC6"/>
      </dataBar>
      <extLst>
        <ext xmlns:x14="http://schemas.microsoft.com/office/spreadsheetml/2009/9/main" uri="{B025F937-C7B1-47D3-B67F-A62EFF666E3E}">
          <x14:id>{7E68E4C2-952D-E241-9FB6-4FFF67731BE7}</x14:id>
        </ext>
      </extLst>
    </cfRule>
    <cfRule type="dataBar" priority="7">
      <dataBar>
        <cfvo type="min"/>
        <cfvo type="max"/>
        <color rgb="FF638EC6"/>
      </dataBar>
      <extLst>
        <ext xmlns:x14="http://schemas.microsoft.com/office/spreadsheetml/2009/9/main" uri="{B025F937-C7B1-47D3-B67F-A62EFF666E3E}">
          <x14:id>{EF57AB69-E27D-2A44-B5CB-3D67B6B14388}</x14:id>
        </ext>
      </extLst>
    </cfRule>
    <cfRule type="dataBar" priority="8">
      <dataBar>
        <cfvo type="percent" val="0"/>
        <cfvo type="percent" val="100"/>
        <color rgb="FF638EC6"/>
      </dataBar>
      <extLst>
        <ext xmlns:x14="http://schemas.microsoft.com/office/spreadsheetml/2009/9/main" uri="{B025F937-C7B1-47D3-B67F-A62EFF666E3E}">
          <x14:id>{290CEE28-EEF4-684D-A91C-76EAEE36FEFC}</x14:id>
        </ext>
      </extLst>
    </cfRule>
    <cfRule type="dataBar" priority="9">
      <dataBar>
        <cfvo type="percent" val="0"/>
        <cfvo type="percent" val="100"/>
        <color rgb="FF638EC6"/>
      </dataBar>
      <extLst>
        <ext xmlns:x14="http://schemas.microsoft.com/office/spreadsheetml/2009/9/main" uri="{B025F937-C7B1-47D3-B67F-A62EFF666E3E}">
          <x14:id>{C443B3A9-AEB7-6E48-8FF3-E05171CCC383}</x14:id>
        </ext>
      </extLst>
    </cfRule>
    <cfRule type="dataBar" priority="10">
      <dataBar>
        <cfvo type="min"/>
        <cfvo type="max"/>
        <color rgb="FF638EC6"/>
      </dataBar>
      <extLst>
        <ext xmlns:x14="http://schemas.microsoft.com/office/spreadsheetml/2009/9/main" uri="{B025F937-C7B1-47D3-B67F-A62EFF666E3E}">
          <x14:id>{03BC8CF6-F5A4-E24D-B156-E2ED94A1FACD}</x14:id>
        </ext>
      </extLst>
    </cfRule>
  </conditionalFormatting>
  <conditionalFormatting sqref="AV3:AW3">
    <cfRule type="iconSet" priority="158">
      <iconSet iconSet="3Symbols">
        <cfvo type="percent" val="0"/>
        <cfvo type="percent" val="33"/>
        <cfvo type="percent" val="67"/>
      </iconSet>
    </cfRule>
  </conditionalFormatting>
  <conditionalFormatting sqref="AV4:AW4">
    <cfRule type="iconSet" priority="141">
      <iconSet iconSet="3Symbols">
        <cfvo type="percent" val="0"/>
        <cfvo type="percent" val="33"/>
        <cfvo type="percent" val="67"/>
      </iconSet>
    </cfRule>
  </conditionalFormatting>
  <conditionalFormatting sqref="AV5:AW5">
    <cfRule type="iconSet" priority="124">
      <iconSet iconSet="3Symbols">
        <cfvo type="percent" val="0"/>
        <cfvo type="percent" val="33"/>
        <cfvo type="percent" val="67"/>
      </iconSet>
    </cfRule>
  </conditionalFormatting>
  <conditionalFormatting sqref="AV6:AW6">
    <cfRule type="iconSet" priority="107">
      <iconSet iconSet="3Symbols">
        <cfvo type="percent" val="0"/>
        <cfvo type="percent" val="33"/>
        <cfvo type="percent" val="67"/>
      </iconSet>
    </cfRule>
  </conditionalFormatting>
  <conditionalFormatting sqref="AV7:AW7">
    <cfRule type="iconSet" priority="90">
      <iconSet iconSet="3Symbols">
        <cfvo type="percent" val="0"/>
        <cfvo type="percent" val="33"/>
        <cfvo type="percent" val="67"/>
      </iconSet>
    </cfRule>
  </conditionalFormatting>
  <conditionalFormatting sqref="AV8:AW8">
    <cfRule type="iconSet" priority="73">
      <iconSet iconSet="3Symbols">
        <cfvo type="percent" val="0"/>
        <cfvo type="percent" val="33"/>
        <cfvo type="percent" val="67"/>
      </iconSet>
    </cfRule>
  </conditionalFormatting>
  <conditionalFormatting sqref="AV9:AW9">
    <cfRule type="iconSet" priority="56">
      <iconSet iconSet="3Symbols">
        <cfvo type="percent" val="0"/>
        <cfvo type="percent" val="33"/>
        <cfvo type="percent" val="67"/>
      </iconSet>
    </cfRule>
  </conditionalFormatting>
  <conditionalFormatting sqref="AV11:AW11">
    <cfRule type="iconSet" priority="36">
      <iconSet iconSet="3Symbols">
        <cfvo type="percent" val="0"/>
        <cfvo type="percent" val="33"/>
        <cfvo type="percent" val="67"/>
      </iconSet>
    </cfRule>
  </conditionalFormatting>
  <conditionalFormatting sqref="AV12:AW12">
    <cfRule type="iconSet" priority="19">
      <iconSet iconSet="3Symbols">
        <cfvo type="percent" val="0"/>
        <cfvo type="percent" val="33"/>
        <cfvo type="percent" val="67"/>
      </iconSet>
    </cfRule>
  </conditionalFormatting>
  <conditionalFormatting sqref="AW3:AW9">
    <cfRule type="cellIs" dxfId="130" priority="45" operator="equal">
      <formula>"Yes"</formula>
    </cfRule>
  </conditionalFormatting>
  <conditionalFormatting sqref="AW11:AW12">
    <cfRule type="cellIs" dxfId="129" priority="13" operator="equal">
      <formula>"Yes"</formula>
    </cfRule>
  </conditionalFormatting>
  <conditionalFormatting sqref="BD3:BD12">
    <cfRule type="cellIs" dxfId="128" priority="12" operator="greaterThan">
      <formula>5</formula>
    </cfRule>
  </conditionalFormatting>
  <conditionalFormatting sqref="BD9">
    <cfRule type="cellIs" dxfId="127" priority="43" operator="greaterThan">
      <formula>5</formula>
    </cfRule>
    <cfRule type="cellIs" dxfId="126" priority="44" operator="greaterThan">
      <formula>5</formula>
    </cfRule>
  </conditionalFormatting>
  <conditionalFormatting sqref="BE3:BE12">
    <cfRule type="cellIs" dxfId="125" priority="11" operator="greaterThan">
      <formula>2</formula>
    </cfRule>
  </conditionalFormatting>
  <hyperlinks>
    <hyperlink ref="H1" r:id="rId1" display="https://gnrc.maps.arcgis.com/apps/MapSeries/index.html?appid=7fa45c7ed3944f39a499194d921b2552" xr:uid="{EC9D7631-50FE-1B4F-888F-7AEE2D3897F0}"/>
    <hyperlink ref="I1" r:id="rId2" location="project-notes/" display="https://gnrc.knack.com/tip-tracker - project-notes/" xr:uid="{1F746643-9081-2649-AAE4-0519F9368724}"/>
    <hyperlink ref="AM3" r:id="rId3" xr:uid="{1C963D3B-109D-1B4E-B0B6-BCE7C31E14E9}"/>
    <hyperlink ref="AM4" r:id="rId4" xr:uid="{88A87ED2-14CF-5346-B8D4-C020A2E8F37D}"/>
    <hyperlink ref="AM5" r:id="rId5" xr:uid="{1DDCCBFB-9C7B-A342-87C0-C9A138DFCDE5}"/>
    <hyperlink ref="AM6" r:id="rId6" xr:uid="{E88730B9-4AE8-9945-A70C-F27220DD49DF}"/>
    <hyperlink ref="AM7" r:id="rId7" xr:uid="{BF8293BC-DF0E-CD49-9C89-43898A06A588}"/>
    <hyperlink ref="AM8" r:id="rId8" xr:uid="{C3DE6709-52D8-9848-B5ED-9CF7B8137313}"/>
    <hyperlink ref="AM9" r:id="rId9" xr:uid="{D4BF4DAE-058B-4948-A9B6-86DF01CA4DDC}"/>
    <hyperlink ref="AM11" r:id="rId10" xr:uid="{D7841767-3B4B-1B46-A749-82A7A00D38A9}"/>
    <hyperlink ref="L3" r:id="rId11" xr:uid="{0E43EE63-7073-D343-B1AC-437621A52F15}"/>
    <hyperlink ref="L4" r:id="rId12" xr:uid="{7BF23DC0-0E93-EC4B-8F92-C2F4369A4EC3}"/>
    <hyperlink ref="L5" r:id="rId13" xr:uid="{917E4163-1A88-F34B-B435-B1EB1808AA71}"/>
    <hyperlink ref="L6" r:id="rId14" display="http://tipapp.nashvillempo.org/MPO_TIPApp_2023/TipProjectInfo.aspx?tipprojectid=999" xr:uid="{A01D6FCE-0FA3-334F-806D-46B8ACFCCE87}"/>
    <hyperlink ref="L7" r:id="rId15" display="http://tipapp.nashvillempo.org/MPO_TIPApp_2023/TipProjectInfo.aspx?tipprojectid=1000" xr:uid="{3676CC4F-A814-9747-BF41-099081E60269}"/>
    <hyperlink ref="L9" r:id="rId16" display="http://tipapp.nashvillempo.org/MPO_TIPApp_2023/TipProjectInfo.aspx?tipprojectid=574" xr:uid="{B62EBFE9-80EE-7042-9528-C477E8EA76E2}"/>
    <hyperlink ref="L10" r:id="rId17" display="http://tipapp.nashvillempo.org/MPO_TIPApp_2023/TipProjectInfo.aspx?tipprojectid=574" xr:uid="{EE9BE60D-3197-EC48-9874-E01E023E913C}"/>
    <hyperlink ref="L12" r:id="rId18" display="http://tipapp.nashvillempo.org/MPO_TIPApp_2023/TipProjectInfo.aspx?tipprojectid=1119" xr:uid="{240B68CA-1F32-4840-A20A-964D186B2A14}"/>
    <hyperlink ref="L13" r:id="rId19" xr:uid="{398EAF99-66FA-9146-980E-F40FD34F5137}"/>
    <hyperlink ref="L14" r:id="rId20" xr:uid="{4C43AFB1-C6E1-1B40-BC5F-82DBB42ED16B}"/>
  </hyperlinks>
  <pageMargins left="0.7" right="0.7" top="0.75" bottom="0.75" header="0.3" footer="0.3"/>
  <tableParts count="1">
    <tablePart r:id="rId21"/>
  </tableParts>
  <extLst>
    <ext xmlns:x14="http://schemas.microsoft.com/office/spreadsheetml/2009/9/main" uri="{78C0D931-6437-407d-A8EE-F0AAD7539E65}">
      <x14:conditionalFormattings>
        <x14:conditionalFormatting xmlns:xm="http://schemas.microsoft.com/office/excel/2006/main">
          <x14:cfRule type="dataBar" id="{43C77EEA-2CF7-7242-A091-E930EF33CBA3}">
            <x14:dataBar minLength="0" maxLength="100" gradient="0">
              <x14:cfvo type="num">
                <xm:f>0</xm:f>
              </x14:cfvo>
              <x14:cfvo type="num">
                <xm:f>1</xm:f>
              </x14:cfvo>
              <x14:negativeFillColor rgb="FFFF0000"/>
              <x14:axisColor rgb="FF000000"/>
            </x14:dataBar>
          </x14:cfRule>
          <x14:cfRule type="dataBar" id="{21C8ED3A-DF46-814C-8AA0-D39F170BD21D}">
            <x14:dataBar minLength="0" maxLength="100" gradient="0">
              <x14:cfvo type="autoMin"/>
              <x14:cfvo type="autoMax"/>
              <x14:negativeFillColor rgb="FFFF0000"/>
              <x14:axisColor rgb="FF000000"/>
            </x14:dataBar>
          </x14:cfRule>
          <x14:cfRule type="dataBar" id="{1484B895-8121-DB4B-AD4C-473EC2AF0A41}">
            <x14:dataBar minLength="0" maxLength="100" gradient="0">
              <x14:cfvo type="percent">
                <xm:f>0</xm:f>
              </x14:cfvo>
              <x14:cfvo type="percent">
                <xm:f>100</xm:f>
              </x14:cfvo>
              <x14:negativeFillColor rgb="FFFF0000"/>
              <x14:axisColor rgb="FF000000"/>
            </x14:dataBar>
          </x14:cfRule>
          <x14:cfRule type="dataBar" id="{E428A57B-497D-CD43-AA23-CBEA32982007}">
            <x14:dataBar minLength="0" maxLength="100" gradient="0">
              <x14:cfvo type="percent">
                <xm:f>0</xm:f>
              </x14:cfvo>
              <x14:cfvo type="percent">
                <xm:f>100</xm:f>
              </x14:cfvo>
              <x14:negativeFillColor rgb="FFFF0000"/>
              <x14:axisColor rgb="FF000000"/>
            </x14:dataBar>
          </x14:cfRule>
          <x14:cfRule type="dataBar" id="{7407D60D-530D-5A4E-A8ED-E4ED032414CE}">
            <x14:dataBar minLength="0" maxLength="100" gradient="0">
              <x14:cfvo type="autoMin"/>
              <x14:cfvo type="autoMax"/>
              <x14:negativeFillColor rgb="FFFF0000"/>
              <x14:axisColor rgb="FF000000"/>
            </x14:dataBar>
          </x14:cfRule>
          <xm:sqref>AS3</xm:sqref>
        </x14:conditionalFormatting>
        <x14:conditionalFormatting xmlns:xm="http://schemas.microsoft.com/office/excel/2006/main">
          <x14:cfRule type="dataBar" id="{FB067FA7-38D7-9746-8F3E-4AD69236618E}">
            <x14:dataBar minLength="0" maxLength="100" gradient="0">
              <x14:cfvo type="num">
                <xm:f>0</xm:f>
              </x14:cfvo>
              <x14:cfvo type="num">
                <xm:f>1</xm:f>
              </x14:cfvo>
              <x14:negativeFillColor rgb="FFFF0000"/>
              <x14:axisColor rgb="FF000000"/>
            </x14:dataBar>
          </x14:cfRule>
          <x14:cfRule type="dataBar" id="{39483BC6-1563-A242-9116-2E68A6547FE8}">
            <x14:dataBar minLength="0" maxLength="100" gradient="0">
              <x14:cfvo type="autoMin"/>
              <x14:cfvo type="autoMax"/>
              <x14:negativeFillColor rgb="FFFF0000"/>
              <x14:axisColor rgb="FF000000"/>
            </x14:dataBar>
          </x14:cfRule>
          <x14:cfRule type="dataBar" id="{5CEBD80F-499B-6B4C-A947-EC7FA5426CA9}">
            <x14:dataBar minLength="0" maxLength="100" gradient="0">
              <x14:cfvo type="percent">
                <xm:f>0</xm:f>
              </x14:cfvo>
              <x14:cfvo type="percent">
                <xm:f>100</xm:f>
              </x14:cfvo>
              <x14:negativeFillColor rgb="FFFF0000"/>
              <x14:axisColor rgb="FF000000"/>
            </x14:dataBar>
          </x14:cfRule>
          <x14:cfRule type="dataBar" id="{E3BF9071-FB00-7F4D-888C-2445579FF3EC}">
            <x14:dataBar minLength="0" maxLength="100" gradient="0">
              <x14:cfvo type="percent">
                <xm:f>0</xm:f>
              </x14:cfvo>
              <x14:cfvo type="percent">
                <xm:f>100</xm:f>
              </x14:cfvo>
              <x14:negativeFillColor rgb="FFFF0000"/>
              <x14:axisColor rgb="FF000000"/>
            </x14:dataBar>
          </x14:cfRule>
          <x14:cfRule type="dataBar" id="{8CDAD988-F317-1C40-BA19-78603B6C4FC9}">
            <x14:dataBar minLength="0" maxLength="100" gradient="0">
              <x14:cfvo type="autoMin"/>
              <x14:cfvo type="autoMax"/>
              <x14:negativeFillColor rgb="FFFF0000"/>
              <x14:axisColor rgb="FF000000"/>
            </x14:dataBar>
          </x14:cfRule>
          <xm:sqref>AS4</xm:sqref>
        </x14:conditionalFormatting>
        <x14:conditionalFormatting xmlns:xm="http://schemas.microsoft.com/office/excel/2006/main">
          <x14:cfRule type="dataBar" id="{DCA388C8-ECEA-D24C-8B01-C1400B49FF84}">
            <x14:dataBar minLength="0" maxLength="100" gradient="0">
              <x14:cfvo type="num">
                <xm:f>0</xm:f>
              </x14:cfvo>
              <x14:cfvo type="num">
                <xm:f>1</xm:f>
              </x14:cfvo>
              <x14:negativeFillColor rgb="FFFF0000"/>
              <x14:axisColor rgb="FF000000"/>
            </x14:dataBar>
          </x14:cfRule>
          <x14:cfRule type="dataBar" id="{FCDC0C9E-0588-ED41-8332-8108D7835CAE}">
            <x14:dataBar minLength="0" maxLength="100" gradient="0">
              <x14:cfvo type="autoMin"/>
              <x14:cfvo type="autoMax"/>
              <x14:negativeFillColor rgb="FFFF0000"/>
              <x14:axisColor rgb="FF000000"/>
            </x14:dataBar>
          </x14:cfRule>
          <x14:cfRule type="dataBar" id="{19E24F3D-8B33-0748-9358-F02A8835F347}">
            <x14:dataBar minLength="0" maxLength="100" gradient="0">
              <x14:cfvo type="percent">
                <xm:f>0</xm:f>
              </x14:cfvo>
              <x14:cfvo type="percent">
                <xm:f>100</xm:f>
              </x14:cfvo>
              <x14:negativeFillColor rgb="FFFF0000"/>
              <x14:axisColor rgb="FF000000"/>
            </x14:dataBar>
          </x14:cfRule>
          <x14:cfRule type="dataBar" id="{732B0D40-824F-4548-8A25-4DE297BB0D75}">
            <x14:dataBar minLength="0" maxLength="100" gradient="0">
              <x14:cfvo type="percent">
                <xm:f>0</xm:f>
              </x14:cfvo>
              <x14:cfvo type="percent">
                <xm:f>100</xm:f>
              </x14:cfvo>
              <x14:negativeFillColor rgb="FFFF0000"/>
              <x14:axisColor rgb="FF000000"/>
            </x14:dataBar>
          </x14:cfRule>
          <x14:cfRule type="dataBar" id="{E8E43DF2-178A-1440-B3AB-D324B0FC7C67}">
            <x14:dataBar minLength="0" maxLength="100" gradient="0">
              <x14:cfvo type="autoMin"/>
              <x14:cfvo type="autoMax"/>
              <x14:negativeFillColor rgb="FFFF0000"/>
              <x14:axisColor rgb="FF000000"/>
            </x14:dataBar>
          </x14:cfRule>
          <xm:sqref>AS5</xm:sqref>
        </x14:conditionalFormatting>
        <x14:conditionalFormatting xmlns:xm="http://schemas.microsoft.com/office/excel/2006/main">
          <x14:cfRule type="dataBar" id="{C3C9F218-9C6A-DE40-BEE3-9873E9647097}">
            <x14:dataBar minLength="0" maxLength="100" gradient="0">
              <x14:cfvo type="num">
                <xm:f>0</xm:f>
              </x14:cfvo>
              <x14:cfvo type="num">
                <xm:f>1</xm:f>
              </x14:cfvo>
              <x14:negativeFillColor rgb="FFFF0000"/>
              <x14:axisColor rgb="FF000000"/>
            </x14:dataBar>
          </x14:cfRule>
          <x14:cfRule type="dataBar" id="{FF48DDF5-A699-B44E-B633-240EE75863BA}">
            <x14:dataBar minLength="0" maxLength="100" gradient="0">
              <x14:cfvo type="autoMin"/>
              <x14:cfvo type="autoMax"/>
              <x14:negativeFillColor rgb="FFFF0000"/>
              <x14:axisColor rgb="FF000000"/>
            </x14:dataBar>
          </x14:cfRule>
          <x14:cfRule type="dataBar" id="{14018D21-6A8A-4344-8270-DFC1AA783D93}">
            <x14:dataBar minLength="0" maxLength="100" gradient="0">
              <x14:cfvo type="percent">
                <xm:f>0</xm:f>
              </x14:cfvo>
              <x14:cfvo type="percent">
                <xm:f>100</xm:f>
              </x14:cfvo>
              <x14:negativeFillColor rgb="FFFF0000"/>
              <x14:axisColor rgb="FF000000"/>
            </x14:dataBar>
          </x14:cfRule>
          <x14:cfRule type="dataBar" id="{6AC50697-312E-8B4F-8087-7352717DD5AA}">
            <x14:dataBar minLength="0" maxLength="100" gradient="0">
              <x14:cfvo type="percent">
                <xm:f>0</xm:f>
              </x14:cfvo>
              <x14:cfvo type="percent">
                <xm:f>100</xm:f>
              </x14:cfvo>
              <x14:negativeFillColor rgb="FFFF0000"/>
              <x14:axisColor rgb="FF000000"/>
            </x14:dataBar>
          </x14:cfRule>
          <x14:cfRule type="dataBar" id="{2EB9A8CC-8675-0B44-89ED-76554BBB9202}">
            <x14:dataBar minLength="0" maxLength="100" gradient="0">
              <x14:cfvo type="autoMin"/>
              <x14:cfvo type="autoMax"/>
              <x14:negativeFillColor rgb="FFFF0000"/>
              <x14:axisColor rgb="FF000000"/>
            </x14:dataBar>
          </x14:cfRule>
          <xm:sqref>AS6</xm:sqref>
        </x14:conditionalFormatting>
        <x14:conditionalFormatting xmlns:xm="http://schemas.microsoft.com/office/excel/2006/main">
          <x14:cfRule type="dataBar" id="{10DCD921-6AD2-0C42-94F6-F4CC75615F5B}">
            <x14:dataBar minLength="0" maxLength="100" gradient="0">
              <x14:cfvo type="num">
                <xm:f>0</xm:f>
              </x14:cfvo>
              <x14:cfvo type="num">
                <xm:f>1</xm:f>
              </x14:cfvo>
              <x14:negativeFillColor rgb="FFFF0000"/>
              <x14:axisColor rgb="FF000000"/>
            </x14:dataBar>
          </x14:cfRule>
          <x14:cfRule type="dataBar" id="{AC83645C-CEFE-A14B-8911-B091A8F9E805}">
            <x14:dataBar minLength="0" maxLength="100" gradient="0">
              <x14:cfvo type="autoMin"/>
              <x14:cfvo type="autoMax"/>
              <x14:negativeFillColor rgb="FFFF0000"/>
              <x14:axisColor rgb="FF000000"/>
            </x14:dataBar>
          </x14:cfRule>
          <x14:cfRule type="dataBar" id="{F1476010-F5C5-204D-96F6-7F2292DDFA30}">
            <x14:dataBar minLength="0" maxLength="100" gradient="0">
              <x14:cfvo type="percent">
                <xm:f>0</xm:f>
              </x14:cfvo>
              <x14:cfvo type="percent">
                <xm:f>100</xm:f>
              </x14:cfvo>
              <x14:negativeFillColor rgb="FFFF0000"/>
              <x14:axisColor rgb="FF000000"/>
            </x14:dataBar>
          </x14:cfRule>
          <x14:cfRule type="dataBar" id="{57143364-2FC6-804B-9F29-6B00CE769A8A}">
            <x14:dataBar minLength="0" maxLength="100" gradient="0">
              <x14:cfvo type="percent">
                <xm:f>0</xm:f>
              </x14:cfvo>
              <x14:cfvo type="percent">
                <xm:f>100</xm:f>
              </x14:cfvo>
              <x14:negativeFillColor rgb="FFFF0000"/>
              <x14:axisColor rgb="FF000000"/>
            </x14:dataBar>
          </x14:cfRule>
          <x14:cfRule type="dataBar" id="{A03B6B35-25B0-6044-B570-CA3EB8FA13A0}">
            <x14:dataBar minLength="0" maxLength="100" gradient="0">
              <x14:cfvo type="autoMin"/>
              <x14:cfvo type="autoMax"/>
              <x14:negativeFillColor rgb="FFFF0000"/>
              <x14:axisColor rgb="FF000000"/>
            </x14:dataBar>
          </x14:cfRule>
          <xm:sqref>AS7</xm:sqref>
        </x14:conditionalFormatting>
        <x14:conditionalFormatting xmlns:xm="http://schemas.microsoft.com/office/excel/2006/main">
          <x14:cfRule type="dataBar" id="{3B53943A-920E-FC41-9596-584EC41FA0C8}">
            <x14:dataBar minLength="0" maxLength="100" gradient="0">
              <x14:cfvo type="num">
                <xm:f>0</xm:f>
              </x14:cfvo>
              <x14:cfvo type="num">
                <xm:f>1</xm:f>
              </x14:cfvo>
              <x14:negativeFillColor rgb="FFFF0000"/>
              <x14:axisColor rgb="FF000000"/>
            </x14:dataBar>
          </x14:cfRule>
          <x14:cfRule type="dataBar" id="{CAE85220-54C5-9B45-8F4D-B6EB02BB4FA5}">
            <x14:dataBar minLength="0" maxLength="100" gradient="0">
              <x14:cfvo type="autoMin"/>
              <x14:cfvo type="autoMax"/>
              <x14:negativeFillColor rgb="FFFF0000"/>
              <x14:axisColor rgb="FF000000"/>
            </x14:dataBar>
          </x14:cfRule>
          <x14:cfRule type="dataBar" id="{F007CF8F-D36A-B544-85C3-B77874EE75FF}">
            <x14:dataBar minLength="0" maxLength="100" gradient="0">
              <x14:cfvo type="percent">
                <xm:f>0</xm:f>
              </x14:cfvo>
              <x14:cfvo type="percent">
                <xm:f>100</xm:f>
              </x14:cfvo>
              <x14:negativeFillColor rgb="FFFF0000"/>
              <x14:axisColor rgb="FF000000"/>
            </x14:dataBar>
          </x14:cfRule>
          <x14:cfRule type="dataBar" id="{7C7681E4-187A-A943-9BDC-D203CF07B3F4}">
            <x14:dataBar minLength="0" maxLength="100" gradient="0">
              <x14:cfvo type="percent">
                <xm:f>0</xm:f>
              </x14:cfvo>
              <x14:cfvo type="percent">
                <xm:f>100</xm:f>
              </x14:cfvo>
              <x14:negativeFillColor rgb="FFFF0000"/>
              <x14:axisColor rgb="FF000000"/>
            </x14:dataBar>
          </x14:cfRule>
          <x14:cfRule type="dataBar" id="{1E3DB3AE-7A87-3245-87BF-2E6B34D06207}">
            <x14:dataBar minLength="0" maxLength="100" gradient="0">
              <x14:cfvo type="autoMin"/>
              <x14:cfvo type="autoMax"/>
              <x14:negativeFillColor rgb="FFFF0000"/>
              <x14:axisColor rgb="FF000000"/>
            </x14:dataBar>
          </x14:cfRule>
          <xm:sqref>AS8</xm:sqref>
        </x14:conditionalFormatting>
        <x14:conditionalFormatting xmlns:xm="http://schemas.microsoft.com/office/excel/2006/main">
          <x14:cfRule type="dataBar" id="{EE9AABD6-3063-8C4F-9787-48ABED49E3B5}">
            <x14:dataBar minLength="0" maxLength="100" gradient="0">
              <x14:cfvo type="num">
                <xm:f>0</xm:f>
              </x14:cfvo>
              <x14:cfvo type="num">
                <xm:f>1</xm:f>
              </x14:cfvo>
              <x14:negativeFillColor rgb="FFFF0000"/>
              <x14:axisColor rgb="FF000000"/>
            </x14:dataBar>
          </x14:cfRule>
          <x14:cfRule type="dataBar" id="{D814479D-8815-5F4C-B880-4EDD21499CC1}">
            <x14:dataBar minLength="0" maxLength="100" gradient="0">
              <x14:cfvo type="autoMin"/>
              <x14:cfvo type="autoMax"/>
              <x14:negativeFillColor rgb="FFFF0000"/>
              <x14:axisColor rgb="FF000000"/>
            </x14:dataBar>
          </x14:cfRule>
          <x14:cfRule type="dataBar" id="{854677BD-379A-4E43-B8BF-F2A2053444E0}">
            <x14:dataBar minLength="0" maxLength="100" gradient="0">
              <x14:cfvo type="percent">
                <xm:f>0</xm:f>
              </x14:cfvo>
              <x14:cfvo type="percent">
                <xm:f>100</xm:f>
              </x14:cfvo>
              <x14:negativeFillColor rgb="FFFF0000"/>
              <x14:axisColor rgb="FF000000"/>
            </x14:dataBar>
          </x14:cfRule>
          <x14:cfRule type="dataBar" id="{96520A08-EF2C-A045-B343-CF1D4859E302}">
            <x14:dataBar minLength="0" maxLength="100" gradient="0">
              <x14:cfvo type="percent">
                <xm:f>0</xm:f>
              </x14:cfvo>
              <x14:cfvo type="percent">
                <xm:f>100</xm:f>
              </x14:cfvo>
              <x14:negativeFillColor rgb="FFFF0000"/>
              <x14:axisColor rgb="FF000000"/>
            </x14:dataBar>
          </x14:cfRule>
          <x14:cfRule type="dataBar" id="{5D73FDB6-5D2F-A24D-B8EA-04C4485658A6}">
            <x14:dataBar minLength="0" maxLength="100" gradient="0">
              <x14:cfvo type="autoMin"/>
              <x14:cfvo type="autoMax"/>
              <x14:negativeFillColor rgb="FFFF0000"/>
              <x14:axisColor rgb="FF000000"/>
            </x14:dataBar>
          </x14:cfRule>
          <xm:sqref>AS9</xm:sqref>
        </x14:conditionalFormatting>
        <x14:conditionalFormatting xmlns:xm="http://schemas.microsoft.com/office/excel/2006/main">
          <x14:cfRule type="dataBar" id="{335D4BDA-DF3A-A647-A8D6-78B6E00CBCCF}">
            <x14:dataBar minLength="0" maxLength="100" gradient="0">
              <x14:cfvo type="num">
                <xm:f>0</xm:f>
              </x14:cfvo>
              <x14:cfvo type="num">
                <xm:f>1</xm:f>
              </x14:cfvo>
              <x14:negativeFillColor rgb="FFFF0000"/>
              <x14:axisColor rgb="FF000000"/>
            </x14:dataBar>
          </x14:cfRule>
          <x14:cfRule type="dataBar" id="{BD18E249-FD80-D548-88D8-1541AF5C6ABB}">
            <x14:dataBar minLength="0" maxLength="100" gradient="0">
              <x14:cfvo type="autoMin"/>
              <x14:cfvo type="autoMax"/>
              <x14:negativeFillColor rgb="FFFF0000"/>
              <x14:axisColor rgb="FF000000"/>
            </x14:dataBar>
          </x14:cfRule>
          <x14:cfRule type="dataBar" id="{2C0193EC-8853-C54F-A3B8-17B6C51826E9}">
            <x14:dataBar minLength="0" maxLength="100" gradient="0">
              <x14:cfvo type="percent">
                <xm:f>0</xm:f>
              </x14:cfvo>
              <x14:cfvo type="percent">
                <xm:f>100</xm:f>
              </x14:cfvo>
              <x14:negativeFillColor rgb="FFFF0000"/>
              <x14:axisColor rgb="FF000000"/>
            </x14:dataBar>
          </x14:cfRule>
          <x14:cfRule type="dataBar" id="{AC0CC003-0941-C746-8D68-7FA95B0E96C3}">
            <x14:dataBar minLength="0" maxLength="100" gradient="0">
              <x14:cfvo type="percent">
                <xm:f>0</xm:f>
              </x14:cfvo>
              <x14:cfvo type="percent">
                <xm:f>100</xm:f>
              </x14:cfvo>
              <x14:negativeFillColor rgb="FFFF0000"/>
              <x14:axisColor rgb="FF000000"/>
            </x14:dataBar>
          </x14:cfRule>
          <x14:cfRule type="dataBar" id="{25A8F1CF-2A30-7D46-AE54-CA792BBEC966}">
            <x14:dataBar minLength="0" maxLength="100" gradient="0">
              <x14:cfvo type="autoMin"/>
              <x14:cfvo type="autoMax"/>
              <x14:negativeFillColor rgb="FFFF0000"/>
              <x14:axisColor rgb="FF000000"/>
            </x14:dataBar>
          </x14:cfRule>
          <xm:sqref>AS11</xm:sqref>
        </x14:conditionalFormatting>
        <x14:conditionalFormatting xmlns:xm="http://schemas.microsoft.com/office/excel/2006/main">
          <x14:cfRule type="dataBar" id="{B8F4ABE7-7690-FA40-9DF7-DB89362141A4}">
            <x14:dataBar minLength="0" maxLength="100" gradient="0">
              <x14:cfvo type="num">
                <xm:f>0</xm:f>
              </x14:cfvo>
              <x14:cfvo type="num">
                <xm:f>1</xm:f>
              </x14:cfvo>
              <x14:negativeFillColor rgb="FFFF0000"/>
              <x14:axisColor rgb="FF000000"/>
            </x14:dataBar>
          </x14:cfRule>
          <x14:cfRule type="dataBar" id="{8A3B9747-732A-8649-85A5-71795D0EB059}">
            <x14:dataBar minLength="0" maxLength="100" gradient="0">
              <x14:cfvo type="autoMin"/>
              <x14:cfvo type="autoMax"/>
              <x14:negativeFillColor rgb="FFFF0000"/>
              <x14:axisColor rgb="FF000000"/>
            </x14:dataBar>
          </x14:cfRule>
          <x14:cfRule type="dataBar" id="{B2B69D32-85A6-4E45-A620-E4ABE56DA6C6}">
            <x14:dataBar minLength="0" maxLength="100" gradient="0">
              <x14:cfvo type="percent">
                <xm:f>0</xm:f>
              </x14:cfvo>
              <x14:cfvo type="percent">
                <xm:f>100</xm:f>
              </x14:cfvo>
              <x14:negativeFillColor rgb="FFFF0000"/>
              <x14:axisColor rgb="FF000000"/>
            </x14:dataBar>
          </x14:cfRule>
          <x14:cfRule type="dataBar" id="{397CC639-E8EF-994E-9688-3C9D4E9EB81B}">
            <x14:dataBar minLength="0" maxLength="100" gradient="0">
              <x14:cfvo type="percent">
                <xm:f>0</xm:f>
              </x14:cfvo>
              <x14:cfvo type="percent">
                <xm:f>100</xm:f>
              </x14:cfvo>
              <x14:negativeFillColor rgb="FFFF0000"/>
              <x14:axisColor rgb="FF000000"/>
            </x14:dataBar>
          </x14:cfRule>
          <x14:cfRule type="dataBar" id="{4B74278F-59E2-034A-A3D3-ACFCBCFB52AA}">
            <x14:dataBar minLength="0" maxLength="100" gradient="0">
              <x14:cfvo type="autoMin"/>
              <x14:cfvo type="autoMax"/>
              <x14:negativeFillColor rgb="FFFF0000"/>
              <x14:axisColor rgb="FF000000"/>
            </x14:dataBar>
          </x14:cfRule>
          <xm:sqref>AS12</xm:sqref>
        </x14:conditionalFormatting>
        <x14:conditionalFormatting xmlns:xm="http://schemas.microsoft.com/office/excel/2006/main">
          <x14:cfRule type="dataBar" id="{27DF8A97-9FC8-AA49-A925-F293A8F837CE}">
            <x14:dataBar minLength="0" maxLength="100" gradient="0">
              <x14:cfvo type="num">
                <xm:f>0</xm:f>
              </x14:cfvo>
              <x14:cfvo type="num">
                <xm:f>1</xm:f>
              </x14:cfvo>
              <x14:negativeFillColor rgb="FFFF0000"/>
              <x14:axisColor rgb="FF000000"/>
            </x14:dataBar>
          </x14:cfRule>
          <x14:cfRule type="dataBar" id="{90180502-081E-0A45-B5EA-0699B317EFB8}">
            <x14:dataBar minLength="0" maxLength="100" gradient="0">
              <x14:cfvo type="autoMin"/>
              <x14:cfvo type="autoMax"/>
              <x14:negativeFillColor rgb="FFFF0000"/>
              <x14:axisColor rgb="FF000000"/>
            </x14:dataBar>
          </x14:cfRule>
          <x14:cfRule type="dataBar" id="{DE1D67E1-07FF-3544-A915-818D881AAF2D}">
            <x14:dataBar minLength="0" maxLength="100" gradient="0">
              <x14:cfvo type="percent">
                <xm:f>0</xm:f>
              </x14:cfvo>
              <x14:cfvo type="percent">
                <xm:f>100</xm:f>
              </x14:cfvo>
              <x14:negativeFillColor rgb="FFFF0000"/>
              <x14:axisColor rgb="FF000000"/>
            </x14:dataBar>
          </x14:cfRule>
          <x14:cfRule type="dataBar" id="{91239F75-4756-FD4C-AAB7-F5958067D5D9}">
            <x14:dataBar minLength="0" maxLength="100" gradient="0">
              <x14:cfvo type="percent">
                <xm:f>0</xm:f>
              </x14:cfvo>
              <x14:cfvo type="percent">
                <xm:f>100</xm:f>
              </x14:cfvo>
              <x14:negativeFillColor rgb="FFFF0000"/>
              <x14:axisColor rgb="FF000000"/>
            </x14:dataBar>
          </x14:cfRule>
          <x14:cfRule type="dataBar" id="{166FD922-B23C-5B41-9B5E-42E6769E9865}">
            <x14:dataBar minLength="0" maxLength="100" gradient="0">
              <x14:cfvo type="autoMin"/>
              <x14:cfvo type="autoMax"/>
              <x14:negativeFillColor rgb="FFFF0000"/>
              <x14:axisColor rgb="FF000000"/>
            </x14:dataBar>
          </x14:cfRule>
          <xm:sqref>AT3</xm:sqref>
        </x14:conditionalFormatting>
        <x14:conditionalFormatting xmlns:xm="http://schemas.microsoft.com/office/excel/2006/main">
          <x14:cfRule type="dataBar" id="{A6851ACD-5111-0D48-965B-224697E9C81C}">
            <x14:dataBar minLength="0" maxLength="100" gradient="0">
              <x14:cfvo type="num">
                <xm:f>0</xm:f>
              </x14:cfvo>
              <x14:cfvo type="num">
                <xm:f>1</xm:f>
              </x14:cfvo>
              <x14:negativeFillColor rgb="FFFF0000"/>
              <x14:axisColor rgb="FF000000"/>
            </x14:dataBar>
          </x14:cfRule>
          <x14:cfRule type="dataBar" id="{D870DB56-A0EC-264B-9C06-B269AC5F1222}">
            <x14:dataBar minLength="0" maxLength="100" gradient="0">
              <x14:cfvo type="autoMin"/>
              <x14:cfvo type="autoMax"/>
              <x14:negativeFillColor rgb="FFFF0000"/>
              <x14:axisColor rgb="FF000000"/>
            </x14:dataBar>
          </x14:cfRule>
          <x14:cfRule type="dataBar" id="{B74FDCC5-5687-C348-8095-1ED483133515}">
            <x14:dataBar minLength="0" maxLength="100" gradient="0">
              <x14:cfvo type="percent">
                <xm:f>0</xm:f>
              </x14:cfvo>
              <x14:cfvo type="percent">
                <xm:f>100</xm:f>
              </x14:cfvo>
              <x14:negativeFillColor rgb="FFFF0000"/>
              <x14:axisColor rgb="FF000000"/>
            </x14:dataBar>
          </x14:cfRule>
          <x14:cfRule type="dataBar" id="{C2EDBAB8-8A23-8447-90A5-700943C7731E}">
            <x14:dataBar minLength="0" maxLength="100" gradient="0">
              <x14:cfvo type="percent">
                <xm:f>0</xm:f>
              </x14:cfvo>
              <x14:cfvo type="percent">
                <xm:f>100</xm:f>
              </x14:cfvo>
              <x14:negativeFillColor rgb="FFFF0000"/>
              <x14:axisColor rgb="FF000000"/>
            </x14:dataBar>
          </x14:cfRule>
          <x14:cfRule type="dataBar" id="{C798BECD-0F7F-9C4E-A9A3-9D2AD51E472F}">
            <x14:dataBar minLength="0" maxLength="100" gradient="0">
              <x14:cfvo type="autoMin"/>
              <x14:cfvo type="autoMax"/>
              <x14:negativeFillColor rgb="FFFF0000"/>
              <x14:axisColor rgb="FF000000"/>
            </x14:dataBar>
          </x14:cfRule>
          <xm:sqref>AT4</xm:sqref>
        </x14:conditionalFormatting>
        <x14:conditionalFormatting xmlns:xm="http://schemas.microsoft.com/office/excel/2006/main">
          <x14:cfRule type="dataBar" id="{D877C8A2-56D4-4845-8B42-57FD2E63A497}">
            <x14:dataBar minLength="0" maxLength="100" gradient="0">
              <x14:cfvo type="num">
                <xm:f>0</xm:f>
              </x14:cfvo>
              <x14:cfvo type="num">
                <xm:f>1</xm:f>
              </x14:cfvo>
              <x14:negativeFillColor rgb="FFFF0000"/>
              <x14:axisColor rgb="FF000000"/>
            </x14:dataBar>
          </x14:cfRule>
          <x14:cfRule type="dataBar" id="{B596C8F8-C78B-9540-98F8-443B5A23B96A}">
            <x14:dataBar minLength="0" maxLength="100" gradient="0">
              <x14:cfvo type="autoMin"/>
              <x14:cfvo type="autoMax"/>
              <x14:negativeFillColor rgb="FFFF0000"/>
              <x14:axisColor rgb="FF000000"/>
            </x14:dataBar>
          </x14:cfRule>
          <x14:cfRule type="dataBar" id="{D0550B26-CF8B-C343-BDBF-6121846B0989}">
            <x14:dataBar minLength="0" maxLength="100" gradient="0">
              <x14:cfvo type="percent">
                <xm:f>0</xm:f>
              </x14:cfvo>
              <x14:cfvo type="percent">
                <xm:f>100</xm:f>
              </x14:cfvo>
              <x14:negativeFillColor rgb="FFFF0000"/>
              <x14:axisColor rgb="FF000000"/>
            </x14:dataBar>
          </x14:cfRule>
          <x14:cfRule type="dataBar" id="{226D8FE3-DE58-334D-88F6-DB6B6DC8CAEB}">
            <x14:dataBar minLength="0" maxLength="100" gradient="0">
              <x14:cfvo type="percent">
                <xm:f>0</xm:f>
              </x14:cfvo>
              <x14:cfvo type="percent">
                <xm:f>100</xm:f>
              </x14:cfvo>
              <x14:negativeFillColor rgb="FFFF0000"/>
              <x14:axisColor rgb="FF000000"/>
            </x14:dataBar>
          </x14:cfRule>
          <x14:cfRule type="dataBar" id="{4BDAC567-47C8-D74C-B5AF-57F259692BAB}">
            <x14:dataBar minLength="0" maxLength="100" gradient="0">
              <x14:cfvo type="autoMin"/>
              <x14:cfvo type="autoMax"/>
              <x14:negativeFillColor rgb="FFFF0000"/>
              <x14:axisColor rgb="FF000000"/>
            </x14:dataBar>
          </x14:cfRule>
          <xm:sqref>AT5</xm:sqref>
        </x14:conditionalFormatting>
        <x14:conditionalFormatting xmlns:xm="http://schemas.microsoft.com/office/excel/2006/main">
          <x14:cfRule type="dataBar" id="{0ED7065B-4D92-414F-A842-C37E86DE4015}">
            <x14:dataBar minLength="0" maxLength="100" gradient="0">
              <x14:cfvo type="num">
                <xm:f>0</xm:f>
              </x14:cfvo>
              <x14:cfvo type="num">
                <xm:f>1</xm:f>
              </x14:cfvo>
              <x14:negativeFillColor rgb="FFFF0000"/>
              <x14:axisColor rgb="FF000000"/>
            </x14:dataBar>
          </x14:cfRule>
          <x14:cfRule type="dataBar" id="{9C2F41F5-8357-DD41-A4FC-0B651B70768A}">
            <x14:dataBar minLength="0" maxLength="100" gradient="0">
              <x14:cfvo type="autoMin"/>
              <x14:cfvo type="autoMax"/>
              <x14:negativeFillColor rgb="FFFF0000"/>
              <x14:axisColor rgb="FF000000"/>
            </x14:dataBar>
          </x14:cfRule>
          <x14:cfRule type="dataBar" id="{1187DB12-CD52-854C-852B-519A167A9B29}">
            <x14:dataBar minLength="0" maxLength="100" gradient="0">
              <x14:cfvo type="percent">
                <xm:f>0</xm:f>
              </x14:cfvo>
              <x14:cfvo type="percent">
                <xm:f>100</xm:f>
              </x14:cfvo>
              <x14:negativeFillColor rgb="FFFF0000"/>
              <x14:axisColor rgb="FF000000"/>
            </x14:dataBar>
          </x14:cfRule>
          <x14:cfRule type="dataBar" id="{26305F72-CFCB-DC48-9C57-412ABBB47B89}">
            <x14:dataBar minLength="0" maxLength="100" gradient="0">
              <x14:cfvo type="percent">
                <xm:f>0</xm:f>
              </x14:cfvo>
              <x14:cfvo type="percent">
                <xm:f>100</xm:f>
              </x14:cfvo>
              <x14:negativeFillColor rgb="FFFF0000"/>
              <x14:axisColor rgb="FF000000"/>
            </x14:dataBar>
          </x14:cfRule>
          <x14:cfRule type="dataBar" id="{9ED2D90A-A98F-8846-9B75-658F49B324F6}">
            <x14:dataBar minLength="0" maxLength="100" gradient="0">
              <x14:cfvo type="autoMin"/>
              <x14:cfvo type="autoMax"/>
              <x14:negativeFillColor rgb="FFFF0000"/>
              <x14:axisColor rgb="FF000000"/>
            </x14:dataBar>
          </x14:cfRule>
          <xm:sqref>AT6</xm:sqref>
        </x14:conditionalFormatting>
        <x14:conditionalFormatting xmlns:xm="http://schemas.microsoft.com/office/excel/2006/main">
          <x14:cfRule type="dataBar" id="{D7F9DA52-E052-E348-879A-293F07142D35}">
            <x14:dataBar minLength="0" maxLength="100" gradient="0">
              <x14:cfvo type="num">
                <xm:f>0</xm:f>
              </x14:cfvo>
              <x14:cfvo type="num">
                <xm:f>1</xm:f>
              </x14:cfvo>
              <x14:negativeFillColor rgb="FFFF0000"/>
              <x14:axisColor rgb="FF000000"/>
            </x14:dataBar>
          </x14:cfRule>
          <x14:cfRule type="dataBar" id="{B4B8C172-A657-4A4D-BED0-D7D56A53B155}">
            <x14:dataBar minLength="0" maxLength="100" gradient="0">
              <x14:cfvo type="autoMin"/>
              <x14:cfvo type="autoMax"/>
              <x14:negativeFillColor rgb="FFFF0000"/>
              <x14:axisColor rgb="FF000000"/>
            </x14:dataBar>
          </x14:cfRule>
          <x14:cfRule type="dataBar" id="{D00586F3-29AC-4742-97BC-97E5663D7D66}">
            <x14:dataBar minLength="0" maxLength="100" gradient="0">
              <x14:cfvo type="percent">
                <xm:f>0</xm:f>
              </x14:cfvo>
              <x14:cfvo type="percent">
                <xm:f>100</xm:f>
              </x14:cfvo>
              <x14:negativeFillColor rgb="FFFF0000"/>
              <x14:axisColor rgb="FF000000"/>
            </x14:dataBar>
          </x14:cfRule>
          <x14:cfRule type="dataBar" id="{37F37F6B-9ECF-5E45-B555-A742A6ABAC97}">
            <x14:dataBar minLength="0" maxLength="100" gradient="0">
              <x14:cfvo type="percent">
                <xm:f>0</xm:f>
              </x14:cfvo>
              <x14:cfvo type="percent">
                <xm:f>100</xm:f>
              </x14:cfvo>
              <x14:negativeFillColor rgb="FFFF0000"/>
              <x14:axisColor rgb="FF000000"/>
            </x14:dataBar>
          </x14:cfRule>
          <x14:cfRule type="dataBar" id="{0E7FAC2B-307C-C64A-B346-0C35653C1FD9}">
            <x14:dataBar minLength="0" maxLength="100" gradient="0">
              <x14:cfvo type="autoMin"/>
              <x14:cfvo type="autoMax"/>
              <x14:negativeFillColor rgb="FFFF0000"/>
              <x14:axisColor rgb="FF000000"/>
            </x14:dataBar>
          </x14:cfRule>
          <xm:sqref>AT7</xm:sqref>
        </x14:conditionalFormatting>
        <x14:conditionalFormatting xmlns:xm="http://schemas.microsoft.com/office/excel/2006/main">
          <x14:cfRule type="dataBar" id="{4CA62E43-9759-3845-97D2-4AB1F9B8C08F}">
            <x14:dataBar minLength="0" maxLength="100" gradient="0">
              <x14:cfvo type="num">
                <xm:f>0</xm:f>
              </x14:cfvo>
              <x14:cfvo type="num">
                <xm:f>1</xm:f>
              </x14:cfvo>
              <x14:negativeFillColor rgb="FFFF0000"/>
              <x14:axisColor rgb="FF000000"/>
            </x14:dataBar>
          </x14:cfRule>
          <x14:cfRule type="dataBar" id="{F6CE2CC5-729E-E14B-BC57-9D894EFAB4E0}">
            <x14:dataBar minLength="0" maxLength="100" gradient="0">
              <x14:cfvo type="autoMin"/>
              <x14:cfvo type="autoMax"/>
              <x14:negativeFillColor rgb="FFFF0000"/>
              <x14:axisColor rgb="FF000000"/>
            </x14:dataBar>
          </x14:cfRule>
          <x14:cfRule type="dataBar" id="{75C4EC88-3629-FB40-85F5-0B68E1F6C5F6}">
            <x14:dataBar minLength="0" maxLength="100" gradient="0">
              <x14:cfvo type="percent">
                <xm:f>0</xm:f>
              </x14:cfvo>
              <x14:cfvo type="percent">
                <xm:f>100</xm:f>
              </x14:cfvo>
              <x14:negativeFillColor rgb="FFFF0000"/>
              <x14:axisColor rgb="FF000000"/>
            </x14:dataBar>
          </x14:cfRule>
          <x14:cfRule type="dataBar" id="{F93992D2-EF37-9344-9971-35E163C841F0}">
            <x14:dataBar minLength="0" maxLength="100" gradient="0">
              <x14:cfvo type="percent">
                <xm:f>0</xm:f>
              </x14:cfvo>
              <x14:cfvo type="percent">
                <xm:f>100</xm:f>
              </x14:cfvo>
              <x14:negativeFillColor rgb="FFFF0000"/>
              <x14:axisColor rgb="FF000000"/>
            </x14:dataBar>
          </x14:cfRule>
          <x14:cfRule type="dataBar" id="{3D7D76B5-6335-9B43-AF7A-810F500830AD}">
            <x14:dataBar minLength="0" maxLength="100" gradient="0">
              <x14:cfvo type="autoMin"/>
              <x14:cfvo type="autoMax"/>
              <x14:negativeFillColor rgb="FFFF0000"/>
              <x14:axisColor rgb="FF000000"/>
            </x14:dataBar>
          </x14:cfRule>
          <xm:sqref>AT8</xm:sqref>
        </x14:conditionalFormatting>
        <x14:conditionalFormatting xmlns:xm="http://schemas.microsoft.com/office/excel/2006/main">
          <x14:cfRule type="dataBar" id="{DD0C6C0B-C430-1F49-8638-3B12FDD83036}">
            <x14:dataBar minLength="0" maxLength="100" gradient="0">
              <x14:cfvo type="num">
                <xm:f>0</xm:f>
              </x14:cfvo>
              <x14:cfvo type="num">
                <xm:f>1</xm:f>
              </x14:cfvo>
              <x14:negativeFillColor rgb="FFFF0000"/>
              <x14:axisColor rgb="FF000000"/>
            </x14:dataBar>
          </x14:cfRule>
          <x14:cfRule type="dataBar" id="{23C4F454-35F7-9445-9DBF-B8A9E0B0D28C}">
            <x14:dataBar minLength="0" maxLength="100" gradient="0">
              <x14:cfvo type="autoMin"/>
              <x14:cfvo type="autoMax"/>
              <x14:negativeFillColor rgb="FFFF0000"/>
              <x14:axisColor rgb="FF000000"/>
            </x14:dataBar>
          </x14:cfRule>
          <x14:cfRule type="dataBar" id="{41BF8AA7-507E-EE42-AD54-51DE8F87A772}">
            <x14:dataBar minLength="0" maxLength="100" gradient="0">
              <x14:cfvo type="percent">
                <xm:f>0</xm:f>
              </x14:cfvo>
              <x14:cfvo type="percent">
                <xm:f>100</xm:f>
              </x14:cfvo>
              <x14:negativeFillColor rgb="FFFF0000"/>
              <x14:axisColor rgb="FF000000"/>
            </x14:dataBar>
          </x14:cfRule>
          <x14:cfRule type="dataBar" id="{8EE4B156-AEAE-C844-B2F8-872FE2B0CD21}">
            <x14:dataBar minLength="0" maxLength="100" gradient="0">
              <x14:cfvo type="percent">
                <xm:f>0</xm:f>
              </x14:cfvo>
              <x14:cfvo type="percent">
                <xm:f>100</xm:f>
              </x14:cfvo>
              <x14:negativeFillColor rgb="FFFF0000"/>
              <x14:axisColor rgb="FF000000"/>
            </x14:dataBar>
          </x14:cfRule>
          <x14:cfRule type="dataBar" id="{FF8AD7D8-8FA6-1947-9815-4B973D0A8337}">
            <x14:dataBar minLength="0" maxLength="100" gradient="0">
              <x14:cfvo type="autoMin"/>
              <x14:cfvo type="autoMax"/>
              <x14:negativeFillColor rgb="FFFF0000"/>
              <x14:axisColor rgb="FF000000"/>
            </x14:dataBar>
          </x14:cfRule>
          <xm:sqref>AT9</xm:sqref>
        </x14:conditionalFormatting>
        <x14:conditionalFormatting xmlns:xm="http://schemas.microsoft.com/office/excel/2006/main">
          <x14:cfRule type="dataBar" id="{93089D14-02F0-2243-94AB-16E5069FD34D}">
            <x14:dataBar minLength="0" maxLength="100" gradient="0">
              <x14:cfvo type="num">
                <xm:f>0</xm:f>
              </x14:cfvo>
              <x14:cfvo type="num">
                <xm:f>1</xm:f>
              </x14:cfvo>
              <x14:negativeFillColor rgb="FFFF0000"/>
              <x14:axisColor rgb="FF000000"/>
            </x14:dataBar>
          </x14:cfRule>
          <x14:cfRule type="dataBar" id="{04FF6699-0271-BB4E-96F2-38A8C55663AC}">
            <x14:dataBar minLength="0" maxLength="100" gradient="0">
              <x14:cfvo type="autoMin"/>
              <x14:cfvo type="autoMax"/>
              <x14:negativeFillColor rgb="FFFF0000"/>
              <x14:axisColor rgb="FF000000"/>
            </x14:dataBar>
          </x14:cfRule>
          <x14:cfRule type="dataBar" id="{25138712-3A39-D34B-A8B0-EC4A9AECA1DD}">
            <x14:dataBar minLength="0" maxLength="100" gradient="0">
              <x14:cfvo type="percent">
                <xm:f>0</xm:f>
              </x14:cfvo>
              <x14:cfvo type="percent">
                <xm:f>100</xm:f>
              </x14:cfvo>
              <x14:negativeFillColor rgb="FFFF0000"/>
              <x14:axisColor rgb="FF000000"/>
            </x14:dataBar>
          </x14:cfRule>
          <x14:cfRule type="dataBar" id="{7EAEE2EB-58C8-8D4A-A173-22D765F7474A}">
            <x14:dataBar minLength="0" maxLength="100" gradient="0">
              <x14:cfvo type="percent">
                <xm:f>0</xm:f>
              </x14:cfvo>
              <x14:cfvo type="percent">
                <xm:f>100</xm:f>
              </x14:cfvo>
              <x14:negativeFillColor rgb="FFFF0000"/>
              <x14:axisColor rgb="FF000000"/>
            </x14:dataBar>
          </x14:cfRule>
          <x14:cfRule type="dataBar" id="{B10646EA-CF10-F144-A0E6-73AFDAB15E3F}">
            <x14:dataBar minLength="0" maxLength="100" gradient="0">
              <x14:cfvo type="autoMin"/>
              <x14:cfvo type="autoMax"/>
              <x14:negativeFillColor rgb="FFFF0000"/>
              <x14:axisColor rgb="FF000000"/>
            </x14:dataBar>
          </x14:cfRule>
          <xm:sqref>AT11</xm:sqref>
        </x14:conditionalFormatting>
        <x14:conditionalFormatting xmlns:xm="http://schemas.microsoft.com/office/excel/2006/main">
          <x14:cfRule type="dataBar" id="{29AE7FDF-DD47-424F-B65A-EBF9A618733B}">
            <x14:dataBar minLength="0" maxLength="100" gradient="0">
              <x14:cfvo type="num">
                <xm:f>0</xm:f>
              </x14:cfvo>
              <x14:cfvo type="num">
                <xm:f>1</xm:f>
              </x14:cfvo>
              <x14:negativeFillColor rgb="FFFF0000"/>
              <x14:axisColor rgb="FF000000"/>
            </x14:dataBar>
          </x14:cfRule>
          <x14:cfRule type="dataBar" id="{B1EF4262-84EA-1C49-95F1-532DCB7F8226}">
            <x14:dataBar minLength="0" maxLength="100" gradient="0">
              <x14:cfvo type="autoMin"/>
              <x14:cfvo type="autoMax"/>
              <x14:negativeFillColor rgb="FFFF0000"/>
              <x14:axisColor rgb="FF000000"/>
            </x14:dataBar>
          </x14:cfRule>
          <x14:cfRule type="dataBar" id="{15276E6D-2807-E647-BB10-CB126EADCE2F}">
            <x14:dataBar minLength="0" maxLength="100" gradient="0">
              <x14:cfvo type="percent">
                <xm:f>0</xm:f>
              </x14:cfvo>
              <x14:cfvo type="percent">
                <xm:f>100</xm:f>
              </x14:cfvo>
              <x14:negativeFillColor rgb="FFFF0000"/>
              <x14:axisColor rgb="FF000000"/>
            </x14:dataBar>
          </x14:cfRule>
          <x14:cfRule type="dataBar" id="{084B8884-AFCE-A24C-A65A-60DFFC9F19A3}">
            <x14:dataBar minLength="0" maxLength="100" gradient="0">
              <x14:cfvo type="percent">
                <xm:f>0</xm:f>
              </x14:cfvo>
              <x14:cfvo type="percent">
                <xm:f>100</xm:f>
              </x14:cfvo>
              <x14:negativeFillColor rgb="FFFF0000"/>
              <x14:axisColor rgb="FF000000"/>
            </x14:dataBar>
          </x14:cfRule>
          <x14:cfRule type="dataBar" id="{4303D501-B0FD-6045-98D5-D289C8B861B9}">
            <x14:dataBar minLength="0" maxLength="100" gradient="0">
              <x14:cfvo type="autoMin"/>
              <x14:cfvo type="autoMax"/>
              <x14:negativeFillColor rgb="FFFF0000"/>
              <x14:axisColor rgb="FF000000"/>
            </x14:dataBar>
          </x14:cfRule>
          <xm:sqref>AT12</xm:sqref>
        </x14:conditionalFormatting>
        <x14:conditionalFormatting xmlns:xm="http://schemas.microsoft.com/office/excel/2006/main">
          <x14:cfRule type="dataBar" id="{DE8F817D-6BF5-C244-82BF-9F7AD5F37134}">
            <x14:dataBar minLength="0" maxLength="100" gradient="0">
              <x14:cfvo type="num">
                <xm:f>0</xm:f>
              </x14:cfvo>
              <x14:cfvo type="num">
                <xm:f>1</xm:f>
              </x14:cfvo>
              <x14:negativeFillColor rgb="FFFF0000"/>
              <x14:axisColor rgb="FF000000"/>
            </x14:dataBar>
          </x14:cfRule>
          <x14:cfRule type="dataBar" id="{F28B077B-7FC3-D347-9A63-1391246226C2}">
            <x14:dataBar minLength="0" maxLength="100" gradient="0">
              <x14:cfvo type="autoMin"/>
              <x14:cfvo type="autoMax"/>
              <x14:negativeFillColor rgb="FFFF0000"/>
              <x14:axisColor rgb="FF000000"/>
            </x14:dataBar>
          </x14:cfRule>
          <x14:cfRule type="dataBar" id="{ADCB4290-F254-3049-911D-4293EC8B6DD5}">
            <x14:dataBar minLength="0" maxLength="100" gradient="0">
              <x14:cfvo type="percent">
                <xm:f>0</xm:f>
              </x14:cfvo>
              <x14:cfvo type="percent">
                <xm:f>100</xm:f>
              </x14:cfvo>
              <x14:negativeFillColor rgb="FFFF0000"/>
              <x14:axisColor rgb="FF000000"/>
            </x14:dataBar>
          </x14:cfRule>
          <x14:cfRule type="dataBar" id="{D4B873F7-DFEF-A042-BB13-56E539FADC73}">
            <x14:dataBar minLength="0" maxLength="100" gradient="0">
              <x14:cfvo type="percent">
                <xm:f>0</xm:f>
              </x14:cfvo>
              <x14:cfvo type="percent">
                <xm:f>100</xm:f>
              </x14:cfvo>
              <x14:negativeFillColor rgb="FFFF0000"/>
              <x14:axisColor rgb="FF000000"/>
            </x14:dataBar>
          </x14:cfRule>
          <x14:cfRule type="dataBar" id="{914832A1-C3DB-0849-B62F-56CD62A53B6B}">
            <x14:dataBar minLength="0" maxLength="100" gradient="0">
              <x14:cfvo type="autoMin"/>
              <x14:cfvo type="autoMax"/>
              <x14:negativeFillColor rgb="FFFF0000"/>
              <x14:axisColor rgb="FF000000"/>
            </x14:dataBar>
          </x14:cfRule>
          <xm:sqref>AU3</xm:sqref>
        </x14:conditionalFormatting>
        <x14:conditionalFormatting xmlns:xm="http://schemas.microsoft.com/office/excel/2006/main">
          <x14:cfRule type="dataBar" id="{442D8A98-523A-2C42-B96A-C4D0259338F5}">
            <x14:dataBar minLength="0" maxLength="100" gradient="0">
              <x14:cfvo type="num">
                <xm:f>0</xm:f>
              </x14:cfvo>
              <x14:cfvo type="num">
                <xm:f>1</xm:f>
              </x14:cfvo>
              <x14:negativeFillColor rgb="FFFF0000"/>
              <x14:axisColor rgb="FF000000"/>
            </x14:dataBar>
          </x14:cfRule>
          <x14:cfRule type="dataBar" id="{5C484DE3-F500-B740-A4F0-DE35295F5557}">
            <x14:dataBar minLength="0" maxLength="100" gradient="0">
              <x14:cfvo type="autoMin"/>
              <x14:cfvo type="autoMax"/>
              <x14:negativeFillColor rgb="FFFF0000"/>
              <x14:axisColor rgb="FF000000"/>
            </x14:dataBar>
          </x14:cfRule>
          <x14:cfRule type="dataBar" id="{8E5CD201-C0FD-7342-9B38-44C9AF94DF87}">
            <x14:dataBar minLength="0" maxLength="100" gradient="0">
              <x14:cfvo type="percent">
                <xm:f>0</xm:f>
              </x14:cfvo>
              <x14:cfvo type="percent">
                <xm:f>100</xm:f>
              </x14:cfvo>
              <x14:negativeFillColor rgb="FFFF0000"/>
              <x14:axisColor rgb="FF000000"/>
            </x14:dataBar>
          </x14:cfRule>
          <x14:cfRule type="dataBar" id="{4F478FED-BE70-3E44-BDBA-3DE6CA408339}">
            <x14:dataBar minLength="0" maxLength="100" gradient="0">
              <x14:cfvo type="percent">
                <xm:f>0</xm:f>
              </x14:cfvo>
              <x14:cfvo type="percent">
                <xm:f>100</xm:f>
              </x14:cfvo>
              <x14:negativeFillColor rgb="FFFF0000"/>
              <x14:axisColor rgb="FF000000"/>
            </x14:dataBar>
          </x14:cfRule>
          <x14:cfRule type="dataBar" id="{BDB414B0-A6EE-7642-9422-E516E4530E90}">
            <x14:dataBar minLength="0" maxLength="100" gradient="0">
              <x14:cfvo type="autoMin"/>
              <x14:cfvo type="autoMax"/>
              <x14:negativeFillColor rgb="FFFF0000"/>
              <x14:axisColor rgb="FF000000"/>
            </x14:dataBar>
          </x14:cfRule>
          <xm:sqref>AU4</xm:sqref>
        </x14:conditionalFormatting>
        <x14:conditionalFormatting xmlns:xm="http://schemas.microsoft.com/office/excel/2006/main">
          <x14:cfRule type="dataBar" id="{9F5F9E04-BFBC-944D-A9FB-18E86ED7F3DC}">
            <x14:dataBar minLength="0" maxLength="100" gradient="0">
              <x14:cfvo type="num">
                <xm:f>0</xm:f>
              </x14:cfvo>
              <x14:cfvo type="num">
                <xm:f>1</xm:f>
              </x14:cfvo>
              <x14:negativeFillColor rgb="FFFF0000"/>
              <x14:axisColor rgb="FF000000"/>
            </x14:dataBar>
          </x14:cfRule>
          <x14:cfRule type="dataBar" id="{C7C6338D-0B89-F547-B4BA-8D78C1DFBECB}">
            <x14:dataBar minLength="0" maxLength="100" gradient="0">
              <x14:cfvo type="autoMin"/>
              <x14:cfvo type="autoMax"/>
              <x14:negativeFillColor rgb="FFFF0000"/>
              <x14:axisColor rgb="FF000000"/>
            </x14:dataBar>
          </x14:cfRule>
          <x14:cfRule type="dataBar" id="{8D2AF374-16C1-E74C-AA48-1A6FA2872586}">
            <x14:dataBar minLength="0" maxLength="100" gradient="0">
              <x14:cfvo type="percent">
                <xm:f>0</xm:f>
              </x14:cfvo>
              <x14:cfvo type="percent">
                <xm:f>100</xm:f>
              </x14:cfvo>
              <x14:negativeFillColor rgb="FFFF0000"/>
              <x14:axisColor rgb="FF000000"/>
            </x14:dataBar>
          </x14:cfRule>
          <x14:cfRule type="dataBar" id="{7BAA17FE-1193-874C-862D-E6C96A65B2F7}">
            <x14:dataBar minLength="0" maxLength="100" gradient="0">
              <x14:cfvo type="percent">
                <xm:f>0</xm:f>
              </x14:cfvo>
              <x14:cfvo type="percent">
                <xm:f>100</xm:f>
              </x14:cfvo>
              <x14:negativeFillColor rgb="FFFF0000"/>
              <x14:axisColor rgb="FF000000"/>
            </x14:dataBar>
          </x14:cfRule>
          <x14:cfRule type="dataBar" id="{A5C01A64-B3E1-8A43-BEF7-2E7C0F2F76EB}">
            <x14:dataBar minLength="0" maxLength="100" gradient="0">
              <x14:cfvo type="autoMin"/>
              <x14:cfvo type="autoMax"/>
              <x14:negativeFillColor rgb="FFFF0000"/>
              <x14:axisColor rgb="FF000000"/>
            </x14:dataBar>
          </x14:cfRule>
          <xm:sqref>AU5</xm:sqref>
        </x14:conditionalFormatting>
        <x14:conditionalFormatting xmlns:xm="http://schemas.microsoft.com/office/excel/2006/main">
          <x14:cfRule type="dataBar" id="{5B528035-3AD3-D34F-B032-D55D9A58EAC5}">
            <x14:dataBar minLength="0" maxLength="100" gradient="0">
              <x14:cfvo type="num">
                <xm:f>0</xm:f>
              </x14:cfvo>
              <x14:cfvo type="num">
                <xm:f>1</xm:f>
              </x14:cfvo>
              <x14:negativeFillColor rgb="FFFF0000"/>
              <x14:axisColor rgb="FF000000"/>
            </x14:dataBar>
          </x14:cfRule>
          <x14:cfRule type="dataBar" id="{48377BD0-723A-C04E-99D5-8B57BC57A86D}">
            <x14:dataBar minLength="0" maxLength="100" gradient="0">
              <x14:cfvo type="autoMin"/>
              <x14:cfvo type="autoMax"/>
              <x14:negativeFillColor rgb="FFFF0000"/>
              <x14:axisColor rgb="FF000000"/>
            </x14:dataBar>
          </x14:cfRule>
          <x14:cfRule type="dataBar" id="{E5AECE2D-7034-AE42-AD0B-B057936837FE}">
            <x14:dataBar minLength="0" maxLength="100" gradient="0">
              <x14:cfvo type="percent">
                <xm:f>0</xm:f>
              </x14:cfvo>
              <x14:cfvo type="percent">
                <xm:f>100</xm:f>
              </x14:cfvo>
              <x14:negativeFillColor rgb="FFFF0000"/>
              <x14:axisColor rgb="FF000000"/>
            </x14:dataBar>
          </x14:cfRule>
          <x14:cfRule type="dataBar" id="{FEBE1B09-5F32-F645-9833-E7ACE8EB7CBB}">
            <x14:dataBar minLength="0" maxLength="100" gradient="0">
              <x14:cfvo type="percent">
                <xm:f>0</xm:f>
              </x14:cfvo>
              <x14:cfvo type="percent">
                <xm:f>100</xm:f>
              </x14:cfvo>
              <x14:negativeFillColor rgb="FFFF0000"/>
              <x14:axisColor rgb="FF000000"/>
            </x14:dataBar>
          </x14:cfRule>
          <x14:cfRule type="dataBar" id="{8756ECB8-F436-E143-B824-FB00B945AAA4}">
            <x14:dataBar minLength="0" maxLength="100" gradient="0">
              <x14:cfvo type="autoMin"/>
              <x14:cfvo type="autoMax"/>
              <x14:negativeFillColor rgb="FFFF0000"/>
              <x14:axisColor rgb="FF000000"/>
            </x14:dataBar>
          </x14:cfRule>
          <xm:sqref>AU6</xm:sqref>
        </x14:conditionalFormatting>
        <x14:conditionalFormatting xmlns:xm="http://schemas.microsoft.com/office/excel/2006/main">
          <x14:cfRule type="dataBar" id="{CD2BDEE3-669C-9A45-9FB2-5716021714AE}">
            <x14:dataBar minLength="0" maxLength="100" gradient="0">
              <x14:cfvo type="num">
                <xm:f>0</xm:f>
              </x14:cfvo>
              <x14:cfvo type="num">
                <xm:f>1</xm:f>
              </x14:cfvo>
              <x14:negativeFillColor rgb="FFFF0000"/>
              <x14:axisColor rgb="FF000000"/>
            </x14:dataBar>
          </x14:cfRule>
          <x14:cfRule type="dataBar" id="{454B5301-FCF4-654F-AF58-C79EE0CEFA1A}">
            <x14:dataBar minLength="0" maxLength="100" gradient="0">
              <x14:cfvo type="autoMin"/>
              <x14:cfvo type="autoMax"/>
              <x14:negativeFillColor rgb="FFFF0000"/>
              <x14:axisColor rgb="FF000000"/>
            </x14:dataBar>
          </x14:cfRule>
          <x14:cfRule type="dataBar" id="{926B258D-59C0-DE43-B5D9-2C857266BFFC}">
            <x14:dataBar minLength="0" maxLength="100" gradient="0">
              <x14:cfvo type="percent">
                <xm:f>0</xm:f>
              </x14:cfvo>
              <x14:cfvo type="percent">
                <xm:f>100</xm:f>
              </x14:cfvo>
              <x14:negativeFillColor rgb="FFFF0000"/>
              <x14:axisColor rgb="FF000000"/>
            </x14:dataBar>
          </x14:cfRule>
          <x14:cfRule type="dataBar" id="{EBC215CA-BEAE-B346-9CBE-FA0C036A8A7E}">
            <x14:dataBar minLength="0" maxLength="100" gradient="0">
              <x14:cfvo type="percent">
                <xm:f>0</xm:f>
              </x14:cfvo>
              <x14:cfvo type="percent">
                <xm:f>100</xm:f>
              </x14:cfvo>
              <x14:negativeFillColor rgb="FFFF0000"/>
              <x14:axisColor rgb="FF000000"/>
            </x14:dataBar>
          </x14:cfRule>
          <x14:cfRule type="dataBar" id="{AF815B74-8A37-8743-9F41-93AABB079791}">
            <x14:dataBar minLength="0" maxLength="100" gradient="0">
              <x14:cfvo type="autoMin"/>
              <x14:cfvo type="autoMax"/>
              <x14:negativeFillColor rgb="FFFF0000"/>
              <x14:axisColor rgb="FF000000"/>
            </x14:dataBar>
          </x14:cfRule>
          <xm:sqref>AU7</xm:sqref>
        </x14:conditionalFormatting>
        <x14:conditionalFormatting xmlns:xm="http://schemas.microsoft.com/office/excel/2006/main">
          <x14:cfRule type="dataBar" id="{DBFA3D79-F644-1441-9C23-57563474B2EE}">
            <x14:dataBar minLength="0" maxLength="100" gradient="0">
              <x14:cfvo type="num">
                <xm:f>0</xm:f>
              </x14:cfvo>
              <x14:cfvo type="num">
                <xm:f>1</xm:f>
              </x14:cfvo>
              <x14:negativeFillColor rgb="FFFF0000"/>
              <x14:axisColor rgb="FF000000"/>
            </x14:dataBar>
          </x14:cfRule>
          <x14:cfRule type="dataBar" id="{796D241A-8C27-AA4A-8A63-DAA7C607829F}">
            <x14:dataBar minLength="0" maxLength="100" gradient="0">
              <x14:cfvo type="autoMin"/>
              <x14:cfvo type="autoMax"/>
              <x14:negativeFillColor rgb="FFFF0000"/>
              <x14:axisColor rgb="FF000000"/>
            </x14:dataBar>
          </x14:cfRule>
          <x14:cfRule type="dataBar" id="{E1487AA2-3336-8B42-8A37-3C317598210E}">
            <x14:dataBar minLength="0" maxLength="100" gradient="0">
              <x14:cfvo type="percent">
                <xm:f>0</xm:f>
              </x14:cfvo>
              <x14:cfvo type="percent">
                <xm:f>100</xm:f>
              </x14:cfvo>
              <x14:negativeFillColor rgb="FFFF0000"/>
              <x14:axisColor rgb="FF000000"/>
            </x14:dataBar>
          </x14:cfRule>
          <x14:cfRule type="dataBar" id="{46419963-FFC6-4B4F-AFCD-C95360A1D478}">
            <x14:dataBar minLength="0" maxLength="100" gradient="0">
              <x14:cfvo type="percent">
                <xm:f>0</xm:f>
              </x14:cfvo>
              <x14:cfvo type="percent">
                <xm:f>100</xm:f>
              </x14:cfvo>
              <x14:negativeFillColor rgb="FFFF0000"/>
              <x14:axisColor rgb="FF000000"/>
            </x14:dataBar>
          </x14:cfRule>
          <x14:cfRule type="dataBar" id="{8A744383-DB62-834E-B25C-DDD597AB5679}">
            <x14:dataBar minLength="0" maxLength="100" gradient="0">
              <x14:cfvo type="autoMin"/>
              <x14:cfvo type="autoMax"/>
              <x14:negativeFillColor rgb="FFFF0000"/>
              <x14:axisColor rgb="FF000000"/>
            </x14:dataBar>
          </x14:cfRule>
          <xm:sqref>AU8</xm:sqref>
        </x14:conditionalFormatting>
        <x14:conditionalFormatting xmlns:xm="http://schemas.microsoft.com/office/excel/2006/main">
          <x14:cfRule type="dataBar" id="{B30EA0DF-D341-904B-9AEB-094B9B0948F3}">
            <x14:dataBar minLength="0" maxLength="100" gradient="0">
              <x14:cfvo type="num">
                <xm:f>0</xm:f>
              </x14:cfvo>
              <x14:cfvo type="num">
                <xm:f>1</xm:f>
              </x14:cfvo>
              <x14:negativeFillColor rgb="FFFF0000"/>
              <x14:axisColor rgb="FF000000"/>
            </x14:dataBar>
          </x14:cfRule>
          <x14:cfRule type="dataBar" id="{7FE85999-2EFD-8240-A29C-EC0417542C41}">
            <x14:dataBar minLength="0" maxLength="100" gradient="0">
              <x14:cfvo type="autoMin"/>
              <x14:cfvo type="autoMax"/>
              <x14:negativeFillColor rgb="FFFF0000"/>
              <x14:axisColor rgb="FF000000"/>
            </x14:dataBar>
          </x14:cfRule>
          <x14:cfRule type="dataBar" id="{E010493B-2F96-3E42-ADC7-8E0A9AC6F9FB}">
            <x14:dataBar minLength="0" maxLength="100" gradient="0">
              <x14:cfvo type="percent">
                <xm:f>0</xm:f>
              </x14:cfvo>
              <x14:cfvo type="percent">
                <xm:f>100</xm:f>
              </x14:cfvo>
              <x14:negativeFillColor rgb="FFFF0000"/>
              <x14:axisColor rgb="FF000000"/>
            </x14:dataBar>
          </x14:cfRule>
          <x14:cfRule type="dataBar" id="{D8F5FD38-731E-F344-B714-6E7352098E46}">
            <x14:dataBar minLength="0" maxLength="100" gradient="0">
              <x14:cfvo type="percent">
                <xm:f>0</xm:f>
              </x14:cfvo>
              <x14:cfvo type="percent">
                <xm:f>100</xm:f>
              </x14:cfvo>
              <x14:negativeFillColor rgb="FFFF0000"/>
              <x14:axisColor rgb="FF000000"/>
            </x14:dataBar>
          </x14:cfRule>
          <x14:cfRule type="dataBar" id="{A3944480-D56C-8A4E-9C8F-228675F5D165}">
            <x14:dataBar minLength="0" maxLength="100" gradient="0">
              <x14:cfvo type="autoMin"/>
              <x14:cfvo type="autoMax"/>
              <x14:negativeFillColor rgb="FFFF0000"/>
              <x14:axisColor rgb="FF000000"/>
            </x14:dataBar>
          </x14:cfRule>
          <xm:sqref>AU9</xm:sqref>
        </x14:conditionalFormatting>
        <x14:conditionalFormatting xmlns:xm="http://schemas.microsoft.com/office/excel/2006/main">
          <x14:cfRule type="dataBar" id="{3EBB738F-47A5-264C-8CC3-E1C0487263C1}">
            <x14:dataBar minLength="0" maxLength="100" gradient="0">
              <x14:cfvo type="num">
                <xm:f>0</xm:f>
              </x14:cfvo>
              <x14:cfvo type="num">
                <xm:f>1</xm:f>
              </x14:cfvo>
              <x14:negativeFillColor rgb="FFFF0000"/>
              <x14:axisColor rgb="FF000000"/>
            </x14:dataBar>
          </x14:cfRule>
          <x14:cfRule type="dataBar" id="{C0083624-EC62-444A-B024-3CED4D66CCE4}">
            <x14:dataBar minLength="0" maxLength="100" gradient="0">
              <x14:cfvo type="autoMin"/>
              <x14:cfvo type="autoMax"/>
              <x14:negativeFillColor rgb="FFFF0000"/>
              <x14:axisColor rgb="FF000000"/>
            </x14:dataBar>
          </x14:cfRule>
          <x14:cfRule type="dataBar" id="{F3288A8C-308B-9443-B38D-DFC5BFD74EF5}">
            <x14:dataBar minLength="0" maxLength="100" gradient="0">
              <x14:cfvo type="percent">
                <xm:f>0</xm:f>
              </x14:cfvo>
              <x14:cfvo type="percent">
                <xm:f>100</xm:f>
              </x14:cfvo>
              <x14:negativeFillColor rgb="FFFF0000"/>
              <x14:axisColor rgb="FF000000"/>
            </x14:dataBar>
          </x14:cfRule>
          <x14:cfRule type="dataBar" id="{288506D0-148E-0945-9B14-0D27E1E3057C}">
            <x14:dataBar minLength="0" maxLength="100" gradient="0">
              <x14:cfvo type="percent">
                <xm:f>0</xm:f>
              </x14:cfvo>
              <x14:cfvo type="percent">
                <xm:f>100</xm:f>
              </x14:cfvo>
              <x14:negativeFillColor rgb="FFFF0000"/>
              <x14:axisColor rgb="FF000000"/>
            </x14:dataBar>
          </x14:cfRule>
          <x14:cfRule type="dataBar" id="{509DE4F4-A3E5-7C4C-B9DB-B5DE16BD5633}">
            <x14:dataBar minLength="0" maxLength="100" gradient="0">
              <x14:cfvo type="autoMin"/>
              <x14:cfvo type="autoMax"/>
              <x14:negativeFillColor rgb="FFFF0000"/>
              <x14:axisColor rgb="FF000000"/>
            </x14:dataBar>
          </x14:cfRule>
          <xm:sqref>AU11</xm:sqref>
        </x14:conditionalFormatting>
        <x14:conditionalFormatting xmlns:xm="http://schemas.microsoft.com/office/excel/2006/main">
          <x14:cfRule type="dataBar" id="{7E68E4C2-952D-E241-9FB6-4FFF67731BE7}">
            <x14:dataBar minLength="0" maxLength="100" gradient="0">
              <x14:cfvo type="num">
                <xm:f>0</xm:f>
              </x14:cfvo>
              <x14:cfvo type="num">
                <xm:f>1</xm:f>
              </x14:cfvo>
              <x14:negativeFillColor rgb="FFFF0000"/>
              <x14:axisColor rgb="FF000000"/>
            </x14:dataBar>
          </x14:cfRule>
          <x14:cfRule type="dataBar" id="{EF57AB69-E27D-2A44-B5CB-3D67B6B14388}">
            <x14:dataBar minLength="0" maxLength="100" gradient="0">
              <x14:cfvo type="autoMin"/>
              <x14:cfvo type="autoMax"/>
              <x14:negativeFillColor rgb="FFFF0000"/>
              <x14:axisColor rgb="FF000000"/>
            </x14:dataBar>
          </x14:cfRule>
          <x14:cfRule type="dataBar" id="{290CEE28-EEF4-684D-A91C-76EAEE36FEFC}">
            <x14:dataBar minLength="0" maxLength="100" gradient="0">
              <x14:cfvo type="percent">
                <xm:f>0</xm:f>
              </x14:cfvo>
              <x14:cfvo type="percent">
                <xm:f>100</xm:f>
              </x14:cfvo>
              <x14:negativeFillColor rgb="FFFF0000"/>
              <x14:axisColor rgb="FF000000"/>
            </x14:dataBar>
          </x14:cfRule>
          <x14:cfRule type="dataBar" id="{C443B3A9-AEB7-6E48-8FF3-E05171CCC383}">
            <x14:dataBar minLength="0" maxLength="100" gradient="0">
              <x14:cfvo type="percent">
                <xm:f>0</xm:f>
              </x14:cfvo>
              <x14:cfvo type="percent">
                <xm:f>100</xm:f>
              </x14:cfvo>
              <x14:negativeFillColor rgb="FFFF0000"/>
              <x14:axisColor rgb="FF000000"/>
            </x14:dataBar>
          </x14:cfRule>
          <x14:cfRule type="dataBar" id="{03BC8CF6-F5A4-E24D-B156-E2ED94A1FACD}">
            <x14:dataBar minLength="0" maxLength="100" gradient="0">
              <x14:cfvo type="autoMin"/>
              <x14:cfvo type="autoMax"/>
              <x14:negativeFillColor rgb="FFFF0000"/>
              <x14:axisColor rgb="FF000000"/>
            </x14:dataBar>
          </x14:cfRule>
          <xm:sqref>AU12</xm:sqref>
        </x14:conditionalFormatting>
        <x14:conditionalFormatting xmlns:xm="http://schemas.microsoft.com/office/excel/2006/main">
          <x14:cfRule type="iconSet" priority="159" id="{A442A7E7-D211-0C4A-B34D-C42C9CF3444C}">
            <x14:iconSet iconSet="3Flags" custom="1">
              <x14:cfvo type="percent">
                <xm:f>0</xm:f>
              </x14:cfvo>
              <x14:cfvo type="percent">
                <xm:f>"No"</xm:f>
              </x14:cfvo>
              <x14:cfvo type="percent">
                <xm:f>"Yes"</xm:f>
              </x14:cfvo>
              <x14:cfIcon iconSet="NoIcons" iconId="0"/>
              <x14:cfIcon iconSet="NoIcons" iconId="0"/>
              <x14:cfIcon iconSet="3Flags" iconId="0"/>
            </x14:iconSet>
          </x14:cfRule>
          <xm:sqref>AV3:AW3</xm:sqref>
        </x14:conditionalFormatting>
        <x14:conditionalFormatting xmlns:xm="http://schemas.microsoft.com/office/excel/2006/main">
          <x14:cfRule type="iconSet" priority="142" id="{3A4AD2B6-1D3D-1549-A3E5-7A428F0FFE2C}">
            <x14:iconSet iconSet="3Flags" custom="1">
              <x14:cfvo type="percent">
                <xm:f>0</xm:f>
              </x14:cfvo>
              <x14:cfvo type="percent">
                <xm:f>"No"</xm:f>
              </x14:cfvo>
              <x14:cfvo type="percent">
                <xm:f>"Yes"</xm:f>
              </x14:cfvo>
              <x14:cfIcon iconSet="NoIcons" iconId="0"/>
              <x14:cfIcon iconSet="NoIcons" iconId="0"/>
              <x14:cfIcon iconSet="3Flags" iconId="0"/>
            </x14:iconSet>
          </x14:cfRule>
          <xm:sqref>AV4:AW4</xm:sqref>
        </x14:conditionalFormatting>
        <x14:conditionalFormatting xmlns:xm="http://schemas.microsoft.com/office/excel/2006/main">
          <x14:cfRule type="iconSet" priority="125" id="{7357EEE6-A777-6C49-9126-859E9737CBE8}">
            <x14:iconSet iconSet="3Flags" custom="1">
              <x14:cfvo type="percent">
                <xm:f>0</xm:f>
              </x14:cfvo>
              <x14:cfvo type="percent">
                <xm:f>"No"</xm:f>
              </x14:cfvo>
              <x14:cfvo type="percent">
                <xm:f>"Yes"</xm:f>
              </x14:cfvo>
              <x14:cfIcon iconSet="NoIcons" iconId="0"/>
              <x14:cfIcon iconSet="NoIcons" iconId="0"/>
              <x14:cfIcon iconSet="3Flags" iconId="0"/>
            </x14:iconSet>
          </x14:cfRule>
          <xm:sqref>AV5:AW5</xm:sqref>
        </x14:conditionalFormatting>
        <x14:conditionalFormatting xmlns:xm="http://schemas.microsoft.com/office/excel/2006/main">
          <x14:cfRule type="iconSet" priority="108" id="{8E117CCC-6BFC-D24E-85D3-72E9E23A60E4}">
            <x14:iconSet iconSet="3Flags" custom="1">
              <x14:cfvo type="percent">
                <xm:f>0</xm:f>
              </x14:cfvo>
              <x14:cfvo type="percent">
                <xm:f>"No"</xm:f>
              </x14:cfvo>
              <x14:cfvo type="percent">
                <xm:f>"Yes"</xm:f>
              </x14:cfvo>
              <x14:cfIcon iconSet="NoIcons" iconId="0"/>
              <x14:cfIcon iconSet="NoIcons" iconId="0"/>
              <x14:cfIcon iconSet="3Flags" iconId="0"/>
            </x14:iconSet>
          </x14:cfRule>
          <xm:sqref>AV6:AW6</xm:sqref>
        </x14:conditionalFormatting>
        <x14:conditionalFormatting xmlns:xm="http://schemas.microsoft.com/office/excel/2006/main">
          <x14:cfRule type="iconSet" priority="91" id="{266B6EDC-5254-0E43-8712-BDB24E24502E}">
            <x14:iconSet iconSet="3Flags" custom="1">
              <x14:cfvo type="percent">
                <xm:f>0</xm:f>
              </x14:cfvo>
              <x14:cfvo type="percent">
                <xm:f>"No"</xm:f>
              </x14:cfvo>
              <x14:cfvo type="percent">
                <xm:f>"Yes"</xm:f>
              </x14:cfvo>
              <x14:cfIcon iconSet="NoIcons" iconId="0"/>
              <x14:cfIcon iconSet="NoIcons" iconId="0"/>
              <x14:cfIcon iconSet="3Flags" iconId="0"/>
            </x14:iconSet>
          </x14:cfRule>
          <xm:sqref>AV7:AW7</xm:sqref>
        </x14:conditionalFormatting>
        <x14:conditionalFormatting xmlns:xm="http://schemas.microsoft.com/office/excel/2006/main">
          <x14:cfRule type="iconSet" priority="74" id="{2E28450C-654C-354E-85EE-6BFF6EDD4C41}">
            <x14:iconSet iconSet="3Flags" custom="1">
              <x14:cfvo type="percent">
                <xm:f>0</xm:f>
              </x14:cfvo>
              <x14:cfvo type="percent">
                <xm:f>"No"</xm:f>
              </x14:cfvo>
              <x14:cfvo type="percent">
                <xm:f>"Yes"</xm:f>
              </x14:cfvo>
              <x14:cfIcon iconSet="NoIcons" iconId="0"/>
              <x14:cfIcon iconSet="NoIcons" iconId="0"/>
              <x14:cfIcon iconSet="3Flags" iconId="0"/>
            </x14:iconSet>
          </x14:cfRule>
          <xm:sqref>AV8:AW8</xm:sqref>
        </x14:conditionalFormatting>
        <x14:conditionalFormatting xmlns:xm="http://schemas.microsoft.com/office/excel/2006/main">
          <x14:cfRule type="iconSet" priority="57" id="{0F144173-D078-BC4E-ACDE-F0C0EAE819C8}">
            <x14:iconSet iconSet="3Flags" custom="1">
              <x14:cfvo type="percent">
                <xm:f>0</xm:f>
              </x14:cfvo>
              <x14:cfvo type="percent">
                <xm:f>"No"</xm:f>
              </x14:cfvo>
              <x14:cfvo type="percent">
                <xm:f>"Yes"</xm:f>
              </x14:cfvo>
              <x14:cfIcon iconSet="NoIcons" iconId="0"/>
              <x14:cfIcon iconSet="NoIcons" iconId="0"/>
              <x14:cfIcon iconSet="3Flags" iconId="0"/>
            </x14:iconSet>
          </x14:cfRule>
          <xm:sqref>AV9:AW9</xm:sqref>
        </x14:conditionalFormatting>
        <x14:conditionalFormatting xmlns:xm="http://schemas.microsoft.com/office/excel/2006/main">
          <x14:cfRule type="iconSet" priority="37" id="{56283273-F8EE-D345-AC52-B85390EB904B}">
            <x14:iconSet iconSet="3Flags" custom="1">
              <x14:cfvo type="percent">
                <xm:f>0</xm:f>
              </x14:cfvo>
              <x14:cfvo type="percent">
                <xm:f>"No"</xm:f>
              </x14:cfvo>
              <x14:cfvo type="percent">
                <xm:f>"Yes"</xm:f>
              </x14:cfvo>
              <x14:cfIcon iconSet="NoIcons" iconId="0"/>
              <x14:cfIcon iconSet="NoIcons" iconId="0"/>
              <x14:cfIcon iconSet="3Flags" iconId="0"/>
            </x14:iconSet>
          </x14:cfRule>
          <xm:sqref>AV11:AW11</xm:sqref>
        </x14:conditionalFormatting>
        <x14:conditionalFormatting xmlns:xm="http://schemas.microsoft.com/office/excel/2006/main">
          <x14:cfRule type="iconSet" priority="20" id="{624D1120-9E43-EF48-A952-3B85E67901C3}">
            <x14:iconSet iconSet="3Flags" custom="1">
              <x14:cfvo type="percent">
                <xm:f>0</xm:f>
              </x14:cfvo>
              <x14:cfvo type="percent">
                <xm:f>"No"</xm:f>
              </x14:cfvo>
              <x14:cfvo type="percent">
                <xm:f>"Yes"</xm:f>
              </x14:cfvo>
              <x14:cfIcon iconSet="NoIcons" iconId="0"/>
              <x14:cfIcon iconSet="NoIcons" iconId="0"/>
              <x14:cfIcon iconSet="3Flags" iconId="0"/>
            </x14:iconSet>
          </x14:cfRule>
          <xm:sqref>AV12:AW12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7D05F-A8FB-034C-8602-4DA11365551A}">
  <sheetPr codeName="Sheet30">
    <tabColor theme="0"/>
  </sheetPr>
  <dimension ref="A1:Q31"/>
  <sheetViews>
    <sheetView zoomScale="70" zoomScaleNormal="70" workbookViewId="0">
      <selection sqref="A1:H1"/>
    </sheetView>
  </sheetViews>
  <sheetFormatPr baseColWidth="10" defaultColWidth="15.83203125" defaultRowHeight="13"/>
  <cols>
    <col min="1" max="1" width="26.6640625" style="159" customWidth="1"/>
    <col min="2" max="2" width="26.83203125" style="159" customWidth="1"/>
    <col min="3" max="3" width="19" style="159" customWidth="1"/>
    <col min="4" max="4" width="24.1640625" style="159" customWidth="1"/>
    <col min="5" max="5" width="28.33203125" style="159" customWidth="1"/>
    <col min="6" max="6" width="32.83203125" style="159" customWidth="1"/>
    <col min="7" max="7" width="35.33203125" style="159" customWidth="1"/>
    <col min="8" max="8" width="62.1640625" style="159" customWidth="1"/>
    <col min="9" max="9" width="26.83203125" style="159" customWidth="1"/>
    <col min="10" max="10" width="18.5" style="159" customWidth="1"/>
    <col min="11" max="11" width="77.6640625" style="159" bestFit="1" customWidth="1"/>
    <col min="12" max="13" width="16.83203125" style="159" customWidth="1"/>
    <col min="14" max="14" width="20.1640625" style="159" customWidth="1"/>
    <col min="15" max="15" width="20" style="159" customWidth="1"/>
    <col min="16" max="16" width="20.33203125" style="159" customWidth="1"/>
    <col min="17" max="16384" width="15.83203125" style="159"/>
  </cols>
  <sheetData>
    <row r="1" spans="1:17" ht="60" customHeight="1">
      <c r="A1" s="346" t="s">
        <v>250</v>
      </c>
      <c r="B1" s="346"/>
      <c r="C1" s="346"/>
      <c r="D1" s="346"/>
      <c r="E1" s="346"/>
      <c r="F1" s="346"/>
      <c r="G1" s="346"/>
      <c r="H1" s="346"/>
      <c r="I1" s="158"/>
      <c r="J1" s="158"/>
      <c r="K1" s="158"/>
      <c r="L1" s="158"/>
      <c r="M1" s="158"/>
      <c r="N1" s="158"/>
      <c r="O1" s="158"/>
      <c r="P1" s="158"/>
      <c r="Q1" s="158"/>
    </row>
    <row r="2" spans="1:17" s="162" customFormat="1" ht="43" customHeight="1">
      <c r="A2" s="160" t="s">
        <v>251</v>
      </c>
      <c r="B2" s="160" t="s">
        <v>2</v>
      </c>
      <c r="C2" s="161" t="s">
        <v>252</v>
      </c>
      <c r="D2" s="161" t="s">
        <v>253</v>
      </c>
      <c r="E2" s="161" t="s">
        <v>1</v>
      </c>
      <c r="F2" s="161" t="s">
        <v>254</v>
      </c>
      <c r="G2" s="161" t="s">
        <v>3</v>
      </c>
      <c r="H2" s="161" t="s">
        <v>70</v>
      </c>
      <c r="I2" s="161" t="s">
        <v>255</v>
      </c>
      <c r="J2" s="161" t="s">
        <v>256</v>
      </c>
      <c r="K2" s="161" t="s">
        <v>69</v>
      </c>
      <c r="L2" s="161" t="s">
        <v>257</v>
      </c>
      <c r="M2" s="161" t="s">
        <v>258</v>
      </c>
      <c r="N2" s="161" t="s">
        <v>259</v>
      </c>
      <c r="O2" s="161" t="s">
        <v>260</v>
      </c>
      <c r="P2" s="161" t="s">
        <v>261</v>
      </c>
      <c r="Q2" s="160" t="s">
        <v>262</v>
      </c>
    </row>
    <row r="3" spans="1:17" s="167" customFormat="1" ht="61.5" customHeight="1">
      <c r="A3" s="163" t="s">
        <v>263</v>
      </c>
      <c r="B3" s="164" t="s">
        <v>72</v>
      </c>
      <c r="C3" s="164" t="s">
        <v>264</v>
      </c>
      <c r="D3" s="164">
        <v>2833</v>
      </c>
      <c r="E3" s="164" t="s">
        <v>75</v>
      </c>
      <c r="F3" s="164">
        <v>124263.01</v>
      </c>
      <c r="G3" s="164" t="s">
        <v>74</v>
      </c>
      <c r="H3" s="165">
        <v>76000000</v>
      </c>
      <c r="I3" s="164" t="s">
        <v>265</v>
      </c>
      <c r="J3" s="165">
        <v>75000000</v>
      </c>
      <c r="K3" s="164" t="s">
        <v>266</v>
      </c>
      <c r="L3" s="165">
        <v>60000000</v>
      </c>
      <c r="M3" s="164" t="s">
        <v>267</v>
      </c>
      <c r="N3" s="164" t="s">
        <v>268</v>
      </c>
      <c r="O3" s="164"/>
      <c r="P3" s="165">
        <v>60000000</v>
      </c>
      <c r="Q3" s="166" t="s">
        <v>52</v>
      </c>
    </row>
    <row r="4" spans="1:17" ht="60" customHeight="1">
      <c r="A4" s="168" t="s">
        <v>214</v>
      </c>
      <c r="B4" s="169" t="s">
        <v>221</v>
      </c>
      <c r="C4" s="170" t="s">
        <v>222</v>
      </c>
      <c r="D4" s="170" t="s">
        <v>248</v>
      </c>
      <c r="E4" s="170" t="s">
        <v>75</v>
      </c>
      <c r="F4" s="170" t="s">
        <v>223</v>
      </c>
      <c r="G4" s="170" t="s">
        <v>76</v>
      </c>
      <c r="H4" s="171">
        <v>72100000</v>
      </c>
      <c r="I4" s="170" t="s">
        <v>269</v>
      </c>
      <c r="J4" s="171">
        <v>18600000</v>
      </c>
      <c r="K4" s="170" t="s">
        <v>270</v>
      </c>
      <c r="L4" s="171">
        <v>4320000</v>
      </c>
      <c r="M4" s="170" t="s">
        <v>271</v>
      </c>
      <c r="N4" s="171">
        <v>6476679</v>
      </c>
      <c r="O4" s="170" t="s">
        <v>272</v>
      </c>
      <c r="P4" s="171">
        <v>-2156679</v>
      </c>
      <c r="Q4" s="170" t="s">
        <v>52</v>
      </c>
    </row>
    <row r="5" spans="1:17" ht="47.25" customHeight="1"/>
    <row r="7" spans="1:17" s="172" customFormat="1" ht="37" customHeight="1">
      <c r="A7" s="347" t="s">
        <v>273</v>
      </c>
      <c r="B7" s="347"/>
      <c r="C7" s="347"/>
      <c r="D7" s="347"/>
      <c r="E7" s="347"/>
      <c r="F7" s="347"/>
      <c r="G7" s="347"/>
      <c r="H7" s="347"/>
      <c r="I7" s="347"/>
      <c r="J7" s="159"/>
    </row>
    <row r="8" spans="1:17" ht="3" customHeight="1">
      <c r="A8" s="347"/>
      <c r="B8" s="347"/>
      <c r="C8" s="347"/>
      <c r="D8" s="347"/>
      <c r="E8" s="347"/>
      <c r="F8" s="347"/>
      <c r="G8" s="347"/>
      <c r="H8" s="347"/>
      <c r="I8" s="347"/>
    </row>
    <row r="9" spans="1:17" ht="12.75" hidden="1" customHeight="1">
      <c r="A9" s="347"/>
      <c r="B9" s="347"/>
      <c r="C9" s="347"/>
      <c r="D9" s="347"/>
      <c r="E9" s="347"/>
      <c r="F9" s="347"/>
      <c r="G9" s="347"/>
      <c r="H9" s="347"/>
      <c r="I9" s="347"/>
    </row>
    <row r="10" spans="1:17" ht="1" hidden="1" customHeight="1">
      <c r="A10" s="347"/>
      <c r="B10" s="347"/>
      <c r="C10" s="347"/>
      <c r="D10" s="347"/>
      <c r="E10" s="347"/>
      <c r="F10" s="347"/>
      <c r="G10" s="347"/>
      <c r="H10" s="347"/>
      <c r="I10" s="347"/>
    </row>
    <row r="11" spans="1:17" ht="8" customHeight="1">
      <c r="A11" s="347"/>
      <c r="B11" s="347"/>
      <c r="C11" s="347"/>
      <c r="D11" s="347"/>
      <c r="E11" s="347"/>
      <c r="F11" s="347"/>
      <c r="G11" s="347"/>
      <c r="H11" s="347"/>
      <c r="I11" s="347"/>
    </row>
    <row r="12" spans="1:17" ht="19" customHeight="1">
      <c r="A12" s="347"/>
      <c r="B12" s="347"/>
      <c r="C12" s="347"/>
      <c r="D12" s="347"/>
      <c r="E12" s="347"/>
      <c r="F12" s="347"/>
      <c r="G12" s="347"/>
      <c r="H12" s="347"/>
      <c r="I12" s="347"/>
    </row>
    <row r="13" spans="1:17">
      <c r="A13" s="167"/>
      <c r="B13" s="167"/>
      <c r="C13" s="167"/>
      <c r="D13" s="167"/>
      <c r="E13" s="167"/>
      <c r="F13" s="167"/>
      <c r="G13" s="167"/>
      <c r="H13" s="167"/>
      <c r="I13" s="167"/>
    </row>
    <row r="14" spans="1:17" ht="60" customHeight="1">
      <c r="A14" s="346" t="s">
        <v>274</v>
      </c>
      <c r="B14" s="346"/>
      <c r="C14" s="346"/>
      <c r="D14" s="346"/>
      <c r="E14" s="346"/>
      <c r="F14" s="346"/>
      <c r="G14" s="346"/>
      <c r="H14" s="346"/>
      <c r="I14" s="158"/>
      <c r="J14" s="158"/>
      <c r="K14" s="158"/>
      <c r="L14" s="158"/>
      <c r="M14" s="158"/>
      <c r="N14" s="158"/>
      <c r="O14" s="158"/>
      <c r="P14" s="158"/>
      <c r="Q14" s="158"/>
    </row>
    <row r="15" spans="1:17" ht="14">
      <c r="A15" s="173" t="s">
        <v>251</v>
      </c>
      <c r="B15" s="174" t="s">
        <v>2</v>
      </c>
      <c r="C15" s="174" t="s">
        <v>252</v>
      </c>
      <c r="D15" s="173" t="s">
        <v>253</v>
      </c>
      <c r="E15" s="173" t="s">
        <v>1</v>
      </c>
      <c r="F15" s="173" t="s">
        <v>254</v>
      </c>
      <c r="G15" s="173" t="s">
        <v>3</v>
      </c>
      <c r="H15" s="173" t="s">
        <v>70</v>
      </c>
      <c r="I15" s="173" t="s">
        <v>255</v>
      </c>
      <c r="J15" s="173" t="s">
        <v>256</v>
      </c>
      <c r="K15" s="173" t="s">
        <v>69</v>
      </c>
      <c r="L15" s="173" t="s">
        <v>257</v>
      </c>
      <c r="M15" s="173" t="s">
        <v>258</v>
      </c>
      <c r="N15" s="173" t="s">
        <v>259</v>
      </c>
      <c r="O15" s="173" t="s">
        <v>260</v>
      </c>
      <c r="P15" s="173" t="s">
        <v>261</v>
      </c>
      <c r="Q15" s="175" t="s">
        <v>262</v>
      </c>
    </row>
    <row r="16" spans="1:17" ht="42">
      <c r="A16" s="176" t="s">
        <v>71</v>
      </c>
      <c r="B16" s="177" t="s">
        <v>72</v>
      </c>
      <c r="C16" s="178" t="s">
        <v>73</v>
      </c>
      <c r="D16" s="178" t="s">
        <v>275</v>
      </c>
      <c r="E16" s="178" t="s">
        <v>75</v>
      </c>
      <c r="F16" s="179">
        <v>124263.01</v>
      </c>
      <c r="G16" s="179" t="s">
        <v>276</v>
      </c>
      <c r="H16" s="180">
        <v>59000000</v>
      </c>
      <c r="I16" s="179" t="s">
        <v>265</v>
      </c>
      <c r="J16" s="180">
        <v>1000000</v>
      </c>
      <c r="K16" s="179" t="s">
        <v>277</v>
      </c>
      <c r="L16" s="180">
        <v>800000</v>
      </c>
      <c r="M16" s="179" t="s">
        <v>267</v>
      </c>
      <c r="N16" s="179" t="s">
        <v>268</v>
      </c>
      <c r="O16" s="181">
        <v>400000</v>
      </c>
      <c r="P16" s="180">
        <v>400000</v>
      </c>
      <c r="Q16" s="182" t="s">
        <v>52</v>
      </c>
    </row>
    <row r="17" spans="1:17" ht="40" customHeight="1">
      <c r="A17" s="183" t="s">
        <v>172</v>
      </c>
      <c r="B17" s="184" t="s">
        <v>179</v>
      </c>
      <c r="C17" s="184" t="s">
        <v>56</v>
      </c>
      <c r="D17" s="184" t="s">
        <v>278</v>
      </c>
      <c r="E17" s="185" t="s">
        <v>75</v>
      </c>
      <c r="F17" s="184">
        <v>101558</v>
      </c>
      <c r="G17" s="184" t="s">
        <v>279</v>
      </c>
      <c r="H17" s="186">
        <v>16500000</v>
      </c>
      <c r="I17" s="184" t="s">
        <v>280</v>
      </c>
      <c r="J17" s="186">
        <v>3000000</v>
      </c>
      <c r="K17" s="184" t="s">
        <v>281</v>
      </c>
      <c r="L17" s="186">
        <v>2400000</v>
      </c>
      <c r="M17" s="184" t="s">
        <v>282</v>
      </c>
      <c r="N17" s="187" t="s">
        <v>268</v>
      </c>
      <c r="O17" s="186">
        <v>1749494</v>
      </c>
      <c r="P17" s="186">
        <v>650506</v>
      </c>
      <c r="Q17" s="188" t="s">
        <v>52</v>
      </c>
    </row>
    <row r="18" spans="1:17" ht="37" customHeight="1">
      <c r="A18" s="189" t="s">
        <v>214</v>
      </c>
      <c r="B18" s="190" t="s">
        <v>221</v>
      </c>
      <c r="C18" s="33" t="s">
        <v>222</v>
      </c>
      <c r="D18" s="33" t="s">
        <v>248</v>
      </c>
      <c r="E18" s="191" t="s">
        <v>75</v>
      </c>
      <c r="F18" s="191" t="s">
        <v>223</v>
      </c>
      <c r="G18" s="191" t="s">
        <v>76</v>
      </c>
      <c r="H18" s="192">
        <v>72100000</v>
      </c>
      <c r="I18" s="191" t="s">
        <v>269</v>
      </c>
      <c r="J18" s="192">
        <v>18600000</v>
      </c>
      <c r="K18" s="191" t="s">
        <v>270</v>
      </c>
      <c r="L18" s="192">
        <v>4320000</v>
      </c>
      <c r="M18" s="191" t="s">
        <v>271</v>
      </c>
      <c r="N18" s="33" t="s">
        <v>272</v>
      </c>
      <c r="O18" s="192">
        <v>6476679</v>
      </c>
      <c r="P18" s="193" t="s">
        <v>283</v>
      </c>
      <c r="Q18" s="191" t="s">
        <v>52</v>
      </c>
    </row>
    <row r="19" spans="1:17">
      <c r="A19" s="194"/>
      <c r="B19" s="195"/>
      <c r="C19" s="196"/>
      <c r="F19" s="167"/>
      <c r="G19" s="167"/>
      <c r="H19" s="167"/>
      <c r="I19" s="167"/>
    </row>
    <row r="20" spans="1:17">
      <c r="A20" s="194"/>
      <c r="B20" s="195"/>
      <c r="C20" s="196"/>
    </row>
    <row r="21" spans="1:17" ht="13" customHeight="1">
      <c r="A21" s="347" t="s">
        <v>284</v>
      </c>
      <c r="B21" s="347"/>
      <c r="C21" s="347"/>
      <c r="D21" s="347"/>
      <c r="E21" s="347"/>
      <c r="F21" s="347"/>
      <c r="G21" s="347"/>
      <c r="H21" s="347"/>
      <c r="I21" s="347"/>
    </row>
    <row r="22" spans="1:17" ht="13" customHeight="1">
      <c r="A22" s="347"/>
      <c r="B22" s="347"/>
      <c r="C22" s="347"/>
      <c r="D22" s="347"/>
      <c r="E22" s="347"/>
      <c r="F22" s="347"/>
      <c r="G22" s="347"/>
      <c r="H22" s="347"/>
      <c r="I22" s="347"/>
    </row>
    <row r="23" spans="1:17" ht="13" customHeight="1">
      <c r="A23" s="347"/>
      <c r="B23" s="347"/>
      <c r="C23" s="347"/>
      <c r="D23" s="347"/>
      <c r="E23" s="347"/>
      <c r="F23" s="347"/>
      <c r="G23" s="347"/>
      <c r="H23" s="347"/>
      <c r="I23" s="347"/>
    </row>
    <row r="24" spans="1:17" ht="13" customHeight="1">
      <c r="A24" s="347"/>
      <c r="B24" s="347"/>
      <c r="C24" s="347"/>
      <c r="D24" s="347"/>
      <c r="E24" s="347"/>
      <c r="F24" s="347"/>
      <c r="G24" s="347"/>
      <c r="H24" s="347"/>
      <c r="I24" s="347"/>
    </row>
    <row r="25" spans="1:17" ht="3" customHeight="1">
      <c r="A25" s="347"/>
      <c r="B25" s="347"/>
      <c r="C25" s="347"/>
      <c r="D25" s="347"/>
      <c r="E25" s="347"/>
      <c r="F25" s="347"/>
      <c r="G25" s="347"/>
      <c r="H25" s="347"/>
      <c r="I25" s="347"/>
    </row>
    <row r="26" spans="1:17" ht="8" customHeight="1">
      <c r="A26" s="347"/>
      <c r="B26" s="347"/>
      <c r="C26" s="347"/>
      <c r="D26" s="347"/>
      <c r="E26" s="347"/>
      <c r="F26" s="347"/>
      <c r="G26" s="347"/>
      <c r="H26" s="347"/>
      <c r="I26" s="347"/>
    </row>
    <row r="27" spans="1:17">
      <c r="A27" s="194"/>
      <c r="B27" s="197"/>
    </row>
    <row r="28" spans="1:17">
      <c r="A28" s="194"/>
      <c r="B28" s="195"/>
    </row>
    <row r="29" spans="1:17">
      <c r="A29" s="194"/>
      <c r="B29" s="197"/>
    </row>
    <row r="30" spans="1:17">
      <c r="A30" s="194"/>
      <c r="B30" s="195"/>
    </row>
    <row r="31" spans="1:17">
      <c r="A31" s="194"/>
      <c r="B31" s="197"/>
    </row>
  </sheetData>
  <mergeCells count="4">
    <mergeCell ref="A1:H1"/>
    <mergeCell ref="A7:I12"/>
    <mergeCell ref="A14:H14"/>
    <mergeCell ref="A21:I26"/>
  </mergeCells>
  <hyperlinks>
    <hyperlink ref="A7:I12" r:id="rId1" display="TDOT FY 24-26 Multimodal Program Final.pdf_x000a_" xr:uid="{0F2D978E-2848-CB40-87A2-8B3522DC40AD}"/>
    <hyperlink ref="A3" r:id="rId2" display="2018-12-054" xr:uid="{D239637A-7AE5-FA44-919D-83D1E7415707}"/>
    <hyperlink ref="A4" r:id="rId3" xr:uid="{19D0DDDF-324F-844E-9817-97B317C7AA5E}"/>
    <hyperlink ref="A16" r:id="rId4" display="http://tipapp.nashvillempo.org/MPO_TIPApp_2023/TipProjectInfo.aspx?tipprojectid=964" xr:uid="{9E8264E8-46CD-9740-B208-8A4C36044584}"/>
    <hyperlink ref="A17" r:id="rId5" display="http://tipapp.nashvillempo.org/MPO_TIPApp_2023/TipProjectInfo.aspx?tipprojectid=1001" xr:uid="{8E6726CA-2309-424E-9F02-D2E08F615153}"/>
    <hyperlink ref="A18" r:id="rId6" display="http://tipapp.nashvillempo.org/MPO_TIPApp_2023/TipProjectInfo.aspx?tipprojectid=574" xr:uid="{A7110C57-D3FB-0D4F-B1A7-07573846574D}"/>
    <hyperlink ref="A21:I26" r:id="rId7" display="https://www.tn.gov/content/dam/tn/tdot/programdevelopment/3-Year Plan FY 23-25 and Cover Letter - Final.pdf" xr:uid="{1D282FDD-9DD8-4E49-8C9D-7B0E180AD0FF}"/>
  </hyperlinks>
  <pageMargins left="0.7" right="0.7" top="0.75" bottom="0.75" header="0.3" footer="0.3"/>
  <tableParts count="2">
    <tablePart r:id="rId8"/>
    <tablePart r:id="rId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7B4CA-6EC0-0A4B-82DF-1D86A9679907}">
  <sheetPr codeName="Sheet9">
    <tabColor rgb="FFB4C6E7"/>
  </sheetPr>
  <dimension ref="A1:E9"/>
  <sheetViews>
    <sheetView zoomScale="150" zoomScaleNormal="150" workbookViewId="0"/>
  </sheetViews>
  <sheetFormatPr baseColWidth="10" defaultColWidth="11" defaultRowHeight="13"/>
  <cols>
    <col min="1" max="1" width="16.5" style="2" customWidth="1"/>
    <col min="2" max="2" width="19" style="2" customWidth="1"/>
    <col min="3" max="3" width="15.83203125" style="2" customWidth="1"/>
    <col min="4" max="4" width="27.83203125" style="2" customWidth="1"/>
    <col min="5" max="16384" width="11" style="2"/>
  </cols>
  <sheetData>
    <row r="1" spans="1:5" s="200" customFormat="1" ht="35" customHeight="1">
      <c r="A1" s="198" t="s">
        <v>111</v>
      </c>
      <c r="B1" s="198" t="s">
        <v>285</v>
      </c>
      <c r="C1" s="198" t="s">
        <v>286</v>
      </c>
      <c r="D1" s="198" t="s">
        <v>287</v>
      </c>
      <c r="E1" s="199"/>
    </row>
    <row r="2" spans="1:5" ht="16">
      <c r="A2" s="201">
        <v>1</v>
      </c>
      <c r="B2" s="201" t="s">
        <v>288</v>
      </c>
      <c r="C2" s="201" t="s">
        <v>289</v>
      </c>
      <c r="D2" s="201" t="s">
        <v>290</v>
      </c>
      <c r="E2" s="202"/>
    </row>
    <row r="3" spans="1:5" ht="16">
      <c r="A3" s="201">
        <v>2</v>
      </c>
      <c r="B3" s="201" t="s">
        <v>30</v>
      </c>
      <c r="C3" s="201" t="s">
        <v>291</v>
      </c>
      <c r="D3" s="203" t="s">
        <v>292</v>
      </c>
      <c r="E3" s="202"/>
    </row>
    <row r="4" spans="1:5" ht="16">
      <c r="A4" s="201">
        <v>3</v>
      </c>
      <c r="B4" s="201" t="s">
        <v>31</v>
      </c>
      <c r="C4" s="201" t="s">
        <v>293</v>
      </c>
      <c r="D4" s="201" t="s">
        <v>294</v>
      </c>
      <c r="E4" s="202"/>
    </row>
    <row r="5" spans="1:5" ht="16">
      <c r="A5" s="201">
        <v>4</v>
      </c>
      <c r="B5" s="201" t="s">
        <v>32</v>
      </c>
      <c r="C5" s="201" t="s">
        <v>295</v>
      </c>
      <c r="D5" s="201" t="s">
        <v>296</v>
      </c>
      <c r="E5" s="202"/>
    </row>
    <row r="6" spans="1:5" ht="16">
      <c r="A6" s="201">
        <v>5</v>
      </c>
      <c r="B6" s="201" t="s">
        <v>297</v>
      </c>
      <c r="C6" s="201" t="s">
        <v>298</v>
      </c>
      <c r="D6" s="201" t="s">
        <v>299</v>
      </c>
      <c r="E6" s="202"/>
    </row>
    <row r="7" spans="1:5" ht="16">
      <c r="A7" s="201">
        <v>6</v>
      </c>
      <c r="B7" s="201" t="s">
        <v>300</v>
      </c>
      <c r="C7" s="201" t="s">
        <v>301</v>
      </c>
      <c r="D7" s="201" t="s">
        <v>52</v>
      </c>
      <c r="E7" s="202"/>
    </row>
    <row r="8" spans="1:5" ht="16">
      <c r="A8" s="201">
        <v>7</v>
      </c>
      <c r="B8" s="201" t="s">
        <v>302</v>
      </c>
      <c r="C8" s="201" t="s">
        <v>303</v>
      </c>
      <c r="D8" s="201" t="s">
        <v>304</v>
      </c>
      <c r="E8" s="202"/>
    </row>
    <row r="9" spans="1:5" ht="16">
      <c r="A9" s="201">
        <v>8</v>
      </c>
      <c r="B9" s="201" t="s">
        <v>305</v>
      </c>
      <c r="C9" s="201" t="s">
        <v>306</v>
      </c>
      <c r="D9" s="201" t="s">
        <v>307</v>
      </c>
    </row>
  </sheetData>
  <hyperlinks>
    <hyperlink ref="A1" r:id="rId1" location="field_8|desc" display="https://gnrc.knack.com/tip-tracker - field_8|desc" xr:uid="{1C3CF9FF-064C-2349-ACD7-A7CA042BA9F5}"/>
    <hyperlink ref="B1" r:id="rId2" location="field_7|asc" display="https://gnrc.knack.com/tip-tracker - field_7|asc" xr:uid="{FBEAC65C-202B-D745-B691-8D5B8005B8B3}"/>
    <hyperlink ref="C1" r:id="rId3" location="field_72|asc" display="https://gnrc.knack.com/tip-tracker - field_72|asc" xr:uid="{859BB934-0D80-9546-9397-A6E472E2CF82}"/>
    <hyperlink ref="D1" r:id="rId4" location="field_73|asc" display="https://gnrc.knack.com/tip-tracker - field_73|asc" xr:uid="{FBDA2D91-4343-9049-B8B3-AEAA28720F98}"/>
    <hyperlink ref="E2" r:id="rId5" location="phases/phase-details/62e9636adc9c4f0722fb0e30" display="https://gnrc.knack.com/tip-tracker - phases/phase-details/62e9636adc9c4f0722fb0e30" xr:uid="{14A0D697-26D4-2C46-959C-9C94FE827047}"/>
    <hyperlink ref="E3" r:id="rId6" location="phases/phase-details/62e9636adc9c4f0722fb0e32" display="https://gnrc.knack.com/tip-tracker - phases/phase-details/62e9636adc9c4f0722fb0e32" xr:uid="{44CAC222-4BEF-4840-A734-54DA37C38D5B}"/>
    <hyperlink ref="E4" r:id="rId7" location="phases/phase-details/62e9636adc9c4f0722fb0e34" display="https://gnrc.knack.com/tip-tracker - phases/phase-details/62e9636adc9c4f0722fb0e34" xr:uid="{68EFC36E-18F9-DB42-836B-8FEC71FC7212}"/>
    <hyperlink ref="E5" r:id="rId8" location="phases/phase-details/62e9636adc9c4f0722fb0e36" display="https://gnrc.knack.com/tip-tracker - phases/phase-details/62e9636adc9c4f0722fb0e36" xr:uid="{E57F5F0E-E50F-6647-8049-C93909A3E5E9}"/>
    <hyperlink ref="E6" r:id="rId9" location="phases/phase-details/62ea0ac85b115900218e465b" display="https://gnrc.knack.com/tip-tracker - phases/phase-details/62ea0ac85b115900218e465b" xr:uid="{2738945A-68FA-7C41-A671-FDAD03EA4307}"/>
    <hyperlink ref="E7" r:id="rId10" location="phases/phase-details/62e9636adc9c4f0722fb0e38" display="https://gnrc.knack.com/tip-tracker - phases/phase-details/62e9636adc9c4f0722fb0e38" xr:uid="{E358A0A7-F25E-2D49-8A33-F5F6F351267D}"/>
    <hyperlink ref="E8" r:id="rId11" location="phases/phase-details/62e9636adc9c4f0722fb0e3a" display="https://gnrc.knack.com/tip-tracker - phases/phase-details/62e9636adc9c4f0722fb0e3a" xr:uid="{2FD199EB-909A-D14B-A78B-91A33170D5B2}"/>
  </hyperlinks>
  <pageMargins left="0.7" right="0.7" top="0.75" bottom="0.75" header="0.3" footer="0.3"/>
  <tableParts count="1">
    <tablePart r:id="rId1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C5DE-E8DF-1044-861F-88354462F1B2}">
  <sheetPr codeName="Sheet8">
    <tabColor rgb="FFB4C6E7"/>
  </sheetPr>
  <dimension ref="A1:F43"/>
  <sheetViews>
    <sheetView zoomScale="70" zoomScaleNormal="70" workbookViewId="0"/>
  </sheetViews>
  <sheetFormatPr baseColWidth="10" defaultColWidth="39" defaultRowHeight="64.5" customHeight="1"/>
  <cols>
    <col min="1" max="1" width="39" style="159"/>
    <col min="2" max="2" width="43.83203125" style="159" customWidth="1"/>
    <col min="3" max="16384" width="39" style="159"/>
  </cols>
  <sheetData>
    <row r="1" spans="1:6" s="205" customFormat="1" ht="64.5" customHeight="1">
      <c r="A1" s="204" t="s">
        <v>308</v>
      </c>
      <c r="B1" s="204" t="s">
        <v>287</v>
      </c>
      <c r="C1" s="204" t="s">
        <v>309</v>
      </c>
      <c r="D1" s="204" t="s">
        <v>310</v>
      </c>
      <c r="E1" s="204" t="s">
        <v>311</v>
      </c>
      <c r="F1" s="204" t="s">
        <v>312</v>
      </c>
    </row>
    <row r="2" spans="1:6" ht="64.5" customHeight="1">
      <c r="A2" s="206" t="s">
        <v>313</v>
      </c>
      <c r="B2" s="206" t="s">
        <v>314</v>
      </c>
      <c r="C2" s="206" t="s">
        <v>315</v>
      </c>
      <c r="D2" s="206" t="s">
        <v>316</v>
      </c>
      <c r="E2" s="206" t="s">
        <v>317</v>
      </c>
      <c r="F2" s="207" t="s">
        <v>318</v>
      </c>
    </row>
    <row r="3" spans="1:6" ht="64.5" customHeight="1">
      <c r="A3" s="208" t="s">
        <v>65</v>
      </c>
      <c r="B3" s="208" t="s">
        <v>319</v>
      </c>
      <c r="C3" s="208" t="s">
        <v>315</v>
      </c>
      <c r="D3" s="208" t="s">
        <v>316</v>
      </c>
      <c r="E3" s="208" t="s">
        <v>320</v>
      </c>
      <c r="F3" s="207" t="s">
        <v>318</v>
      </c>
    </row>
    <row r="4" spans="1:6" ht="64.5" customHeight="1">
      <c r="A4" s="206" t="s">
        <v>321</v>
      </c>
      <c r="B4" s="206" t="s">
        <v>322</v>
      </c>
      <c r="C4" s="206" t="s">
        <v>315</v>
      </c>
      <c r="D4" s="206" t="s">
        <v>316</v>
      </c>
      <c r="E4" s="206" t="s">
        <v>320</v>
      </c>
      <c r="F4" s="207" t="s">
        <v>318</v>
      </c>
    </row>
    <row r="5" spans="1:6" ht="66" customHeight="1">
      <c r="A5" s="208" t="s">
        <v>323</v>
      </c>
      <c r="B5" s="208" t="s">
        <v>324</v>
      </c>
      <c r="C5" s="208" t="s">
        <v>315</v>
      </c>
      <c r="D5" s="208" t="s">
        <v>325</v>
      </c>
      <c r="E5" s="208" t="s">
        <v>326</v>
      </c>
      <c r="F5" s="207" t="s">
        <v>318</v>
      </c>
    </row>
    <row r="6" spans="1:6" ht="64.5" customHeight="1">
      <c r="A6" s="206" t="s">
        <v>327</v>
      </c>
      <c r="B6" s="206" t="s">
        <v>328</v>
      </c>
      <c r="C6" s="206" t="s">
        <v>315</v>
      </c>
      <c r="D6" s="206" t="s">
        <v>325</v>
      </c>
      <c r="E6" s="206" t="s">
        <v>326</v>
      </c>
      <c r="F6" s="207" t="s">
        <v>318</v>
      </c>
    </row>
    <row r="7" spans="1:6" ht="64.5" customHeight="1">
      <c r="A7" s="208" t="s">
        <v>329</v>
      </c>
      <c r="B7" s="208" t="s">
        <v>330</v>
      </c>
      <c r="C7" s="208" t="s">
        <v>315</v>
      </c>
      <c r="D7" s="208" t="s">
        <v>325</v>
      </c>
      <c r="E7" s="208" t="s">
        <v>320</v>
      </c>
      <c r="F7" s="207" t="s">
        <v>318</v>
      </c>
    </row>
    <row r="8" spans="1:6" ht="64.5" customHeight="1">
      <c r="A8" s="206" t="s">
        <v>331</v>
      </c>
      <c r="B8" s="206" t="s">
        <v>332</v>
      </c>
      <c r="C8" s="206" t="s">
        <v>315</v>
      </c>
      <c r="D8" s="206" t="s">
        <v>325</v>
      </c>
      <c r="E8" s="206" t="s">
        <v>320</v>
      </c>
      <c r="F8" s="207" t="s">
        <v>318</v>
      </c>
    </row>
    <row r="9" spans="1:6" ht="64.5" customHeight="1">
      <c r="A9" s="208" t="s">
        <v>333</v>
      </c>
      <c r="B9" s="208" t="s">
        <v>334</v>
      </c>
      <c r="C9" s="208" t="s">
        <v>315</v>
      </c>
      <c r="D9" s="208" t="s">
        <v>325</v>
      </c>
      <c r="E9" s="208" t="s">
        <v>326</v>
      </c>
      <c r="F9" s="207" t="s">
        <v>318</v>
      </c>
    </row>
    <row r="10" spans="1:6" ht="64.5" customHeight="1">
      <c r="A10" s="206" t="s">
        <v>335</v>
      </c>
      <c r="B10" s="206" t="s">
        <v>336</v>
      </c>
      <c r="C10" s="206" t="s">
        <v>315</v>
      </c>
      <c r="D10" s="206" t="s">
        <v>325</v>
      </c>
      <c r="E10" s="206" t="s">
        <v>326</v>
      </c>
      <c r="F10" s="207" t="s">
        <v>318</v>
      </c>
    </row>
    <row r="11" spans="1:6" ht="64.5" customHeight="1">
      <c r="A11" s="208" t="s">
        <v>337</v>
      </c>
      <c r="B11" s="208" t="s">
        <v>338</v>
      </c>
      <c r="C11" s="208" t="s">
        <v>315</v>
      </c>
      <c r="D11" s="208" t="s">
        <v>316</v>
      </c>
      <c r="E11" s="208" t="s">
        <v>320</v>
      </c>
      <c r="F11" s="207" t="s">
        <v>318</v>
      </c>
    </row>
    <row r="12" spans="1:6" ht="64.5" customHeight="1">
      <c r="A12" s="206" t="s">
        <v>339</v>
      </c>
      <c r="B12" s="206" t="s">
        <v>340</v>
      </c>
      <c r="C12" s="206" t="s">
        <v>315</v>
      </c>
      <c r="D12" s="206" t="s">
        <v>316</v>
      </c>
      <c r="E12" s="206" t="s">
        <v>320</v>
      </c>
      <c r="F12" s="207" t="s">
        <v>318</v>
      </c>
    </row>
    <row r="13" spans="1:6" ht="64.5" customHeight="1">
      <c r="A13" s="208" t="s">
        <v>341</v>
      </c>
      <c r="B13" s="208" t="s">
        <v>342</v>
      </c>
      <c r="C13" s="208" t="s">
        <v>343</v>
      </c>
      <c r="D13" s="208" t="s">
        <v>75</v>
      </c>
      <c r="E13" s="208" t="s">
        <v>320</v>
      </c>
      <c r="F13" s="207" t="s">
        <v>318</v>
      </c>
    </row>
    <row r="14" spans="1:6" ht="64.5" customHeight="1">
      <c r="A14" s="206" t="s">
        <v>64</v>
      </c>
      <c r="B14" s="206" t="s">
        <v>344</v>
      </c>
      <c r="C14" s="206" t="s">
        <v>315</v>
      </c>
      <c r="D14" s="206" t="s">
        <v>316</v>
      </c>
      <c r="E14" s="206" t="s">
        <v>320</v>
      </c>
      <c r="F14" s="207" t="s">
        <v>318</v>
      </c>
    </row>
    <row r="15" spans="1:6" ht="64.5" customHeight="1">
      <c r="A15" s="208" t="s">
        <v>345</v>
      </c>
      <c r="B15" s="208" t="s">
        <v>346</v>
      </c>
      <c r="C15" s="208" t="s">
        <v>343</v>
      </c>
      <c r="D15" s="208" t="s">
        <v>75</v>
      </c>
      <c r="E15" s="208" t="s">
        <v>320</v>
      </c>
      <c r="F15" s="207" t="s">
        <v>318</v>
      </c>
    </row>
    <row r="16" spans="1:6" ht="64.5" customHeight="1">
      <c r="A16" s="206" t="s">
        <v>99</v>
      </c>
      <c r="B16" s="206" t="s">
        <v>347</v>
      </c>
      <c r="C16" s="206" t="s">
        <v>348</v>
      </c>
      <c r="D16" s="206" t="s">
        <v>348</v>
      </c>
      <c r="E16" s="206"/>
      <c r="F16" s="208"/>
    </row>
    <row r="17" spans="1:6" ht="64.5" customHeight="1">
      <c r="A17" s="208" t="s">
        <v>349</v>
      </c>
      <c r="B17" s="208" t="s">
        <v>350</v>
      </c>
      <c r="C17" s="208" t="s">
        <v>315</v>
      </c>
      <c r="D17" s="208" t="s">
        <v>316</v>
      </c>
      <c r="E17" s="208" t="s">
        <v>326</v>
      </c>
      <c r="F17" s="207" t="s">
        <v>318</v>
      </c>
    </row>
    <row r="18" spans="1:6" ht="64.5" customHeight="1">
      <c r="A18" s="206" t="s">
        <v>351</v>
      </c>
      <c r="B18" s="206" t="s">
        <v>352</v>
      </c>
      <c r="C18" s="206" t="s">
        <v>315</v>
      </c>
      <c r="D18" s="206" t="s">
        <v>316</v>
      </c>
      <c r="E18" s="206" t="s">
        <v>326</v>
      </c>
      <c r="F18" s="207" t="s">
        <v>318</v>
      </c>
    </row>
    <row r="19" spans="1:6" ht="64.5" customHeight="1">
      <c r="A19" s="208" t="s">
        <v>353</v>
      </c>
      <c r="B19" s="208" t="s">
        <v>354</v>
      </c>
      <c r="C19" s="208" t="s">
        <v>315</v>
      </c>
      <c r="D19" s="208" t="s">
        <v>316</v>
      </c>
      <c r="E19" s="208" t="s">
        <v>326</v>
      </c>
      <c r="F19" s="207" t="s">
        <v>318</v>
      </c>
    </row>
    <row r="20" spans="1:6" ht="64.5" customHeight="1">
      <c r="A20" s="206" t="s">
        <v>355</v>
      </c>
      <c r="B20" s="206" t="s">
        <v>356</v>
      </c>
      <c r="C20" s="206" t="s">
        <v>343</v>
      </c>
      <c r="D20" s="206" t="s">
        <v>75</v>
      </c>
      <c r="E20" s="206" t="s">
        <v>320</v>
      </c>
      <c r="F20" s="207" t="s">
        <v>318</v>
      </c>
    </row>
    <row r="21" spans="1:6" ht="64.5" customHeight="1">
      <c r="A21" s="208" t="s">
        <v>357</v>
      </c>
      <c r="B21" s="208" t="s">
        <v>358</v>
      </c>
      <c r="C21" s="208" t="s">
        <v>315</v>
      </c>
      <c r="D21" s="208" t="s">
        <v>316</v>
      </c>
      <c r="E21" s="208" t="s">
        <v>326</v>
      </c>
      <c r="F21" s="207" t="s">
        <v>318</v>
      </c>
    </row>
    <row r="22" spans="1:6" ht="64.5" customHeight="1">
      <c r="A22" s="206" t="s">
        <v>160</v>
      </c>
      <c r="B22" s="206" t="s">
        <v>359</v>
      </c>
      <c r="C22" s="206" t="s">
        <v>315</v>
      </c>
      <c r="D22" s="206" t="s">
        <v>316</v>
      </c>
      <c r="E22" s="206" t="s">
        <v>320</v>
      </c>
      <c r="F22" s="207" t="s">
        <v>318</v>
      </c>
    </row>
    <row r="23" spans="1:6" ht="64.5" customHeight="1">
      <c r="A23" s="208" t="s">
        <v>360</v>
      </c>
      <c r="B23" s="208" t="s">
        <v>361</v>
      </c>
      <c r="C23" s="208" t="s">
        <v>315</v>
      </c>
      <c r="D23" s="208" t="s">
        <v>316</v>
      </c>
      <c r="E23" s="208" t="s">
        <v>320</v>
      </c>
      <c r="F23" s="207" t="s">
        <v>318</v>
      </c>
    </row>
    <row r="24" spans="1:6" ht="64.5" customHeight="1">
      <c r="A24" s="206" t="s">
        <v>362</v>
      </c>
      <c r="B24" s="206" t="s">
        <v>363</v>
      </c>
      <c r="C24" s="206" t="s">
        <v>315</v>
      </c>
      <c r="D24" s="206" t="s">
        <v>316</v>
      </c>
      <c r="E24" s="206" t="s">
        <v>326</v>
      </c>
      <c r="F24" s="207" t="s">
        <v>318</v>
      </c>
    </row>
    <row r="25" spans="1:6" ht="64.5" customHeight="1">
      <c r="A25" s="208" t="s">
        <v>364</v>
      </c>
      <c r="B25" s="208" t="s">
        <v>365</v>
      </c>
      <c r="C25" s="208" t="s">
        <v>343</v>
      </c>
      <c r="D25" s="208" t="s">
        <v>75</v>
      </c>
      <c r="E25" s="208" t="s">
        <v>320</v>
      </c>
      <c r="F25" s="207" t="s">
        <v>318</v>
      </c>
    </row>
    <row r="26" spans="1:6" ht="64.5" customHeight="1">
      <c r="A26" s="206" t="s">
        <v>238</v>
      </c>
      <c r="B26" s="206" t="s">
        <v>366</v>
      </c>
      <c r="C26" s="206" t="s">
        <v>343</v>
      </c>
      <c r="D26" s="206" t="s">
        <v>75</v>
      </c>
      <c r="E26" s="206" t="s">
        <v>320</v>
      </c>
      <c r="F26" s="208"/>
    </row>
    <row r="27" spans="1:6" ht="64.5" customHeight="1">
      <c r="A27" s="208" t="s">
        <v>367</v>
      </c>
      <c r="B27" s="208" t="s">
        <v>368</v>
      </c>
      <c r="C27" s="208" t="s">
        <v>315</v>
      </c>
      <c r="D27" s="208" t="s">
        <v>316</v>
      </c>
      <c r="E27" s="208" t="s">
        <v>320</v>
      </c>
      <c r="F27" s="207" t="s">
        <v>318</v>
      </c>
    </row>
    <row r="28" spans="1:6" ht="64.5" customHeight="1">
      <c r="A28" s="206" t="s">
        <v>62</v>
      </c>
      <c r="B28" s="206" t="s">
        <v>369</v>
      </c>
      <c r="C28" s="206" t="s">
        <v>315</v>
      </c>
      <c r="D28" s="206" t="s">
        <v>316</v>
      </c>
      <c r="E28" s="206" t="s">
        <v>320</v>
      </c>
      <c r="F28" s="207" t="s">
        <v>318</v>
      </c>
    </row>
    <row r="29" spans="1:6" ht="64.5" customHeight="1">
      <c r="A29" s="208" t="s">
        <v>370</v>
      </c>
      <c r="B29" s="208" t="s">
        <v>371</v>
      </c>
      <c r="C29" s="208" t="s">
        <v>315</v>
      </c>
      <c r="D29" s="208" t="s">
        <v>316</v>
      </c>
      <c r="E29" s="208" t="s">
        <v>326</v>
      </c>
      <c r="F29" s="207" t="s">
        <v>318</v>
      </c>
    </row>
    <row r="30" spans="1:6" ht="64.5" customHeight="1">
      <c r="A30" s="206" t="s">
        <v>372</v>
      </c>
      <c r="B30" s="206" t="s">
        <v>373</v>
      </c>
      <c r="C30" s="206" t="s">
        <v>315</v>
      </c>
      <c r="D30" s="206" t="s">
        <v>316</v>
      </c>
      <c r="E30" s="206" t="s">
        <v>326</v>
      </c>
      <c r="F30" s="207" t="s">
        <v>318</v>
      </c>
    </row>
    <row r="31" spans="1:6" ht="64.5" customHeight="1">
      <c r="A31" s="208" t="s">
        <v>374</v>
      </c>
      <c r="B31" s="208" t="s">
        <v>375</v>
      </c>
      <c r="C31" s="208" t="s">
        <v>315</v>
      </c>
      <c r="D31" s="208" t="s">
        <v>316</v>
      </c>
      <c r="E31" s="208" t="s">
        <v>326</v>
      </c>
      <c r="F31" s="207" t="s">
        <v>318</v>
      </c>
    </row>
    <row r="32" spans="1:6" ht="64.5" customHeight="1">
      <c r="A32" s="206" t="s">
        <v>59</v>
      </c>
      <c r="B32" s="206" t="s">
        <v>376</v>
      </c>
      <c r="C32" s="206" t="s">
        <v>315</v>
      </c>
      <c r="D32" s="206" t="s">
        <v>316</v>
      </c>
      <c r="E32" s="206" t="s">
        <v>326</v>
      </c>
      <c r="F32" s="207" t="s">
        <v>318</v>
      </c>
    </row>
    <row r="33" spans="1:6" ht="64.5" customHeight="1">
      <c r="A33" s="208" t="s">
        <v>377</v>
      </c>
      <c r="B33" s="208" t="s">
        <v>378</v>
      </c>
      <c r="C33" s="208" t="s">
        <v>315</v>
      </c>
      <c r="D33" s="208" t="s">
        <v>316</v>
      </c>
      <c r="E33" s="208" t="s">
        <v>326</v>
      </c>
      <c r="F33" s="207" t="s">
        <v>318</v>
      </c>
    </row>
    <row r="34" spans="1:6" ht="64.5" customHeight="1">
      <c r="A34" s="206" t="s">
        <v>379</v>
      </c>
      <c r="B34" s="206" t="s">
        <v>380</v>
      </c>
      <c r="C34" s="206" t="s">
        <v>315</v>
      </c>
      <c r="D34" s="206" t="s">
        <v>316</v>
      </c>
      <c r="E34" s="206" t="s">
        <v>326</v>
      </c>
      <c r="F34" s="208"/>
    </row>
    <row r="35" spans="1:6" ht="64.5" customHeight="1">
      <c r="A35" s="208" t="s">
        <v>381</v>
      </c>
      <c r="B35" s="208" t="s">
        <v>382</v>
      </c>
      <c r="C35" s="208" t="s">
        <v>315</v>
      </c>
      <c r="D35" s="208" t="s">
        <v>316</v>
      </c>
      <c r="E35" s="208" t="s">
        <v>326</v>
      </c>
      <c r="F35" s="208"/>
    </row>
    <row r="39" spans="1:6" ht="64.5" customHeight="1">
      <c r="C39" s="209"/>
      <c r="D39" s="209"/>
    </row>
    <row r="41" spans="1:6" ht="64.5" customHeight="1">
      <c r="C41" s="209"/>
    </row>
    <row r="43" spans="1:6" ht="64.5" customHeight="1">
      <c r="D43" s="210"/>
    </row>
  </sheetData>
  <hyperlinks>
    <hyperlink ref="A1" r:id="rId1" location="field_81|desc" display="https://gnrc.knack.com/tip-tracker - field_81|desc" xr:uid="{43F3E813-4642-894A-AAC9-387BC95B35B2}"/>
    <hyperlink ref="B1" r:id="rId2" location="field_82|asc" display="https://gnrc.knack.com/tip-tracker - field_82|asc" xr:uid="{3BCC780A-21B4-F743-BF02-12A5F9234AB4}"/>
    <hyperlink ref="C1" r:id="rId3" location="field_84|asc" display="https://gnrc.knack.com/tip-tracker - field_84|asc" xr:uid="{B9A43D34-8BBB-1D4E-A411-3C2F22A0511D}"/>
    <hyperlink ref="D1" r:id="rId4" location="field_85|asc" display="https://gnrc.knack.com/tip-tracker - field_85|asc" xr:uid="{6A523C9A-0ED5-7349-9538-B323EB6DC7C6}"/>
    <hyperlink ref="F1" r:id="rId5" location="field_83|asc" display="https://gnrc.knack.com/tip-tracker - field_83|asc" xr:uid="{0365C247-8496-B642-ADCE-E40C053DDF8C}"/>
    <hyperlink ref="F2" r:id="rId6" display="https://www.fhwa.dot.gov/fastact/factsheets/advtranscongmgmtfs.cfm" xr:uid="{008A7FF9-BAAE-9049-B4C9-49E40AA55EC3}"/>
    <hyperlink ref="F3" r:id="rId7" display="https://www.fhwa.dot.gov/bipartisan-infrastructure-law/cmaq.cfm" xr:uid="{05D601DA-E2AE-8248-8ACB-981A0238B9EC}"/>
    <hyperlink ref="F4" r:id="rId8" display="https://www.fhwa.dot.gov/programadmin/erelief.cfm" xr:uid="{05A755B6-B696-454A-B314-69D57D33D184}"/>
    <hyperlink ref="F5" r:id="rId9" display="https://www.transit.dot.gov/funding/grants/urbanized-area-formula-grants-5307" xr:uid="{05E40EC3-A63D-EB40-BEF3-A7FB2B250A31}"/>
    <hyperlink ref="F6" r:id="rId10" display="https://www.transit.dot.gov/funding/grants/urbanized-area-formula-grants-5307" xr:uid="{07013F6A-1D46-E945-AAE0-A7F6803CAF78}"/>
    <hyperlink ref="F7" r:id="rId11" display="https://www.transit.dot.gov/funding/grants/enhanced-mobility-seniors-individuals-disabilities-section-5310" xr:uid="{A1C92D36-E93C-B74A-A89B-4AE0F8873FEA}"/>
    <hyperlink ref="F8" r:id="rId12" display="https://www.transit.dot.gov/funding/grants/state-good-repair-grants-5337" xr:uid="{9C396B13-FF33-9E40-B374-95BCEA555B8C}"/>
    <hyperlink ref="F9" r:id="rId13" display="https://www.transit.dot.gov/funding/grants/busprogram" xr:uid="{E314190F-A326-5849-A5C1-629DC736CA15}"/>
    <hyperlink ref="F10" r:id="rId14" display="https://www.transit.dot.gov/funding/grants/busprogram" xr:uid="{AC4FAE68-DC9C-C643-B0D6-BE13C24E1523}"/>
    <hyperlink ref="F11" r:id="rId15" display="https://safety.fhwa.dot.gov/hsip/" xr:uid="{D9D626F1-3C7A-F049-95A1-D6A1C7B6ECCF}"/>
    <hyperlink ref="F12" r:id="rId16" display="https://safety.fhwa.dot.gov/hsip/xings/" xr:uid="{7FEF6DAF-FA33-144A-AA0C-83369249C337}"/>
    <hyperlink ref="F13" r:id="rId17" display="https://www.tn.gov/content/dam/tn/tdot/programdevelopment/localprograms/funding-options/InterchangeLighting.pdf" xr:uid="{DA1BCF64-C3C0-9143-91AD-7BCC042BE951}"/>
    <hyperlink ref="F14" r:id="rId18" display="https://www.fhwa.dot.gov/fastact/factsheets/itsprogramfs.cfm" xr:uid="{782FD911-EF64-6A4D-9AC1-E80B77CDCFDA}"/>
    <hyperlink ref="F15" r:id="rId19" display="https://www.tn.gov/content/dam/tn/tdot/programdevelopment/localprograms/funding-options/LICProgram.pdf" xr:uid="{99A17459-FB44-224F-A28D-CE7F2A48C3D6}"/>
    <hyperlink ref="F17" r:id="rId20" display="https://www.fhwa.dot.gov/specialfunding/stp/" xr:uid="{C7130F42-19BE-1948-981C-4076C625048B}"/>
    <hyperlink ref="F18" r:id="rId21" display="https://www.fhwa.dot.gov/bipartisan-infrastructure-law/crp_fact_sheet.cfm" xr:uid="{20189D52-ABA4-F640-9882-6E38667B74C4}"/>
    <hyperlink ref="F19" r:id="rId22" display="https://www.fhwa.dot.gov/legsregs/directives/notices/n4510851/" xr:uid="{CB42F4E1-B899-C042-9207-9C64DA9B06FC}"/>
    <hyperlink ref="F20" r:id="rId23" display="https://www.tn.gov/tdot/multimodal-transportation-resources/bicycle-and-pedestrian-program/multimodal-access-grant.html" xr:uid="{AB3D704E-5ACE-6347-9A02-C320B0E48E72}"/>
    <hyperlink ref="F21" r:id="rId24" display="https://www.fhwa.dot.gov/legsregs/directives/notices/n4510851/" xr:uid="{43FEF53C-78A6-7E4F-97D4-F95DD14E3120}"/>
    <hyperlink ref="F22" r:id="rId25" display="https://www.fhwa.dot.gov/specialfunding/nhpp/" xr:uid="{C41D58CF-9E6F-7744-88BF-85EF4ECCFEEE}"/>
    <hyperlink ref="F23" r:id="rId26" display="https://www.fhwa.dot.gov/bipartisan-infrastructure-law/hsip.cfm" xr:uid="{7014CFF2-9DEE-364F-9988-E8A3E874348E}"/>
    <hyperlink ref="F24" r:id="rId27" display="https://www.fhwa.dot.gov/bipartisan-infrastructure-law/protect_fact_sheet.cfm" xr:uid="{92483207-83DD-614F-89EB-F15A2C8D0F67}"/>
    <hyperlink ref="F25" r:id="rId28" display="https://www.tn.gov/tdot/strategic-transportation-investments/state-industrial-access-program.html" xr:uid="{5C218E38-57C8-3B4B-92E1-E73939550599}"/>
    <hyperlink ref="F27" r:id="rId29" display="https://www.tn.gov/content/dam/tn/tdot/programdevelopment/localprograms/funding-options/STBGProgram.pdf" xr:uid="{6D998D19-53D0-3147-A806-FE6FC57E118C}"/>
    <hyperlink ref="F28" r:id="rId30" display="https://www.tn.gov/tdot/program-development-and-administration-home/local-programs/tap.html" xr:uid="{D9D1CE73-222D-0840-9F06-5867F9004C5E}"/>
    <hyperlink ref="F29" r:id="rId31" display="https://www.fhwa.dot.gov/bipartisan-infrastructure-law/crp_fact_sheet.cfm" xr:uid="{FA6BBB2B-B664-D345-82A1-CCB6DA763F42}"/>
    <hyperlink ref="F30" r:id="rId32" display="https://www.fhwa.dot.gov/legsregs/directives/notices/n4510851/" xr:uid="{77B7671B-F3A1-134D-ADC9-3808E1FC4BA5}"/>
    <hyperlink ref="F31" r:id="rId33" display="https://www.fhwa.dot.gov/legsregs/directives/notices/n4510852/" xr:uid="{667971AF-62B8-1A45-829E-1B3E1BE5B0C3}"/>
    <hyperlink ref="F32" r:id="rId34" display="https://www.fhwa.dot.gov/specialfunding/stp/" xr:uid="{6531E62B-3C69-5843-AE0B-6437C412DDB9}"/>
    <hyperlink ref="F33" r:id="rId35" display="https://www.fhwa.dot.gov/bipartisan-infrastructure-law/ta.cfm" xr:uid="{B95C1B2D-12D3-BF4A-9FBD-CCC5C7770D40}"/>
    <hyperlink ref="E1" r:id="rId36" location="field_86|asc" display="https://gnrc.knack.com/tip-tracker - field_86|asc" xr:uid="{D264CAC0-D9EF-C448-A866-A1D69566FF4C}"/>
  </hyperlinks>
  <pageMargins left="0.7" right="0.7" top="0.75" bottom="0.75" header="0.3" footer="0.3"/>
  <tableParts count="1">
    <tablePart r:id="rId37"/>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FFBD0-DCFB-B242-A99C-04DBCADA6DCC}">
  <sheetPr codeName="Sheet10">
    <tabColor rgb="FFB4C6E7"/>
  </sheetPr>
  <dimension ref="A1:J42"/>
  <sheetViews>
    <sheetView zoomScale="70" zoomScaleNormal="70" workbookViewId="0"/>
  </sheetViews>
  <sheetFormatPr baseColWidth="10" defaultColWidth="53.5" defaultRowHeight="13"/>
  <cols>
    <col min="1" max="16384" width="53.5" style="2"/>
  </cols>
  <sheetData>
    <row r="1" spans="1:10" s="204" customFormat="1" ht="43" customHeight="1">
      <c r="A1" s="211" t="s">
        <v>383</v>
      </c>
      <c r="B1" s="211" t="s">
        <v>384</v>
      </c>
      <c r="C1" s="211" t="s">
        <v>385</v>
      </c>
      <c r="D1" s="211" t="s">
        <v>386</v>
      </c>
      <c r="E1" s="211" t="s">
        <v>387</v>
      </c>
      <c r="F1" s="211" t="s">
        <v>388</v>
      </c>
      <c r="G1" s="211" t="s">
        <v>389</v>
      </c>
      <c r="H1" s="211" t="s">
        <v>390</v>
      </c>
      <c r="I1" s="211" t="s">
        <v>391</v>
      </c>
      <c r="J1" s="211" t="s">
        <v>392</v>
      </c>
    </row>
    <row r="2" spans="1:10" hidden="1">
      <c r="A2" s="2" t="s">
        <v>393</v>
      </c>
      <c r="B2" s="2" t="s">
        <v>394</v>
      </c>
      <c r="J2" s="2" t="s">
        <v>395</v>
      </c>
    </row>
    <row r="3" spans="1:10" hidden="1">
      <c r="A3" s="2" t="s">
        <v>396</v>
      </c>
      <c r="B3" s="2" t="s">
        <v>394</v>
      </c>
      <c r="C3" s="2" t="s">
        <v>397</v>
      </c>
      <c r="E3" s="2" t="s">
        <v>398</v>
      </c>
      <c r="G3" s="2" t="s">
        <v>399</v>
      </c>
      <c r="H3" s="2" t="s">
        <v>400</v>
      </c>
      <c r="I3" s="2" t="s">
        <v>401</v>
      </c>
      <c r="J3" s="2" t="s">
        <v>402</v>
      </c>
    </row>
    <row r="4" spans="1:10" ht="28" hidden="1">
      <c r="A4" s="2" t="s">
        <v>403</v>
      </c>
      <c r="B4" s="2" t="s">
        <v>394</v>
      </c>
      <c r="C4" s="2" t="s">
        <v>404</v>
      </c>
      <c r="E4" s="2" t="s">
        <v>405</v>
      </c>
      <c r="G4" s="2" t="s">
        <v>406</v>
      </c>
      <c r="H4" s="2" t="s">
        <v>407</v>
      </c>
      <c r="I4" s="2" t="s">
        <v>408</v>
      </c>
      <c r="J4" s="159" t="s">
        <v>409</v>
      </c>
    </row>
    <row r="5" spans="1:10" ht="28" hidden="1">
      <c r="A5" s="2" t="s">
        <v>410</v>
      </c>
      <c r="B5" s="2" t="s">
        <v>394</v>
      </c>
      <c r="C5" s="2" t="s">
        <v>411</v>
      </c>
      <c r="E5" s="2" t="s">
        <v>412</v>
      </c>
      <c r="G5" s="2" t="s">
        <v>413</v>
      </c>
      <c r="H5" s="2" t="s">
        <v>414</v>
      </c>
      <c r="I5" s="2" t="s">
        <v>415</v>
      </c>
      <c r="J5" s="159" t="s">
        <v>416</v>
      </c>
    </row>
    <row r="6" spans="1:10" hidden="1">
      <c r="A6" s="2" t="s">
        <v>417</v>
      </c>
      <c r="B6" s="2" t="s">
        <v>394</v>
      </c>
      <c r="C6" s="2" t="s">
        <v>418</v>
      </c>
      <c r="E6" s="2" t="s">
        <v>419</v>
      </c>
      <c r="G6" s="2" t="s">
        <v>420</v>
      </c>
      <c r="H6" s="2" t="s">
        <v>421</v>
      </c>
      <c r="J6" s="2" t="s">
        <v>422</v>
      </c>
    </row>
    <row r="7" spans="1:10" hidden="1">
      <c r="A7" s="2" t="s">
        <v>423</v>
      </c>
      <c r="B7" s="2" t="s">
        <v>394</v>
      </c>
      <c r="C7" s="2" t="s">
        <v>424</v>
      </c>
      <c r="E7" s="2" t="s">
        <v>425</v>
      </c>
      <c r="G7" s="2" t="s">
        <v>426</v>
      </c>
      <c r="H7" s="2" t="s">
        <v>427</v>
      </c>
      <c r="J7" s="2" t="s">
        <v>428</v>
      </c>
    </row>
    <row r="8" spans="1:10" ht="98" hidden="1">
      <c r="A8" s="2" t="s">
        <v>429</v>
      </c>
      <c r="B8" s="2" t="s">
        <v>394</v>
      </c>
      <c r="C8" s="2" t="s">
        <v>430</v>
      </c>
      <c r="E8" s="2" t="s">
        <v>431</v>
      </c>
      <c r="G8" s="2" t="s">
        <v>432</v>
      </c>
      <c r="H8" s="2" t="s">
        <v>433</v>
      </c>
      <c r="I8" s="2" t="s">
        <v>434</v>
      </c>
      <c r="J8" s="159" t="s">
        <v>435</v>
      </c>
    </row>
    <row r="9" spans="1:10" ht="98" hidden="1">
      <c r="A9" s="2" t="s">
        <v>436</v>
      </c>
      <c r="B9" s="2" t="s">
        <v>437</v>
      </c>
      <c r="C9" s="2" t="s">
        <v>438</v>
      </c>
      <c r="E9" s="2" t="s">
        <v>439</v>
      </c>
      <c r="G9" s="2" t="s">
        <v>440</v>
      </c>
      <c r="H9" s="2" t="s">
        <v>441</v>
      </c>
      <c r="J9" s="159" t="s">
        <v>442</v>
      </c>
    </row>
    <row r="10" spans="1:10" ht="187">
      <c r="A10" s="212" t="s">
        <v>443</v>
      </c>
      <c r="B10" s="212" t="s">
        <v>394</v>
      </c>
      <c r="C10" s="212" t="s">
        <v>444</v>
      </c>
      <c r="D10" s="212"/>
      <c r="E10" s="212" t="s">
        <v>445</v>
      </c>
      <c r="F10" s="212"/>
      <c r="G10" s="212" t="s">
        <v>446</v>
      </c>
      <c r="H10" s="212" t="s">
        <v>447</v>
      </c>
      <c r="I10" s="212" t="s">
        <v>448</v>
      </c>
      <c r="J10" s="212" t="s">
        <v>449</v>
      </c>
    </row>
    <row r="11" spans="1:10" ht="140" hidden="1">
      <c r="A11" s="2" t="s">
        <v>450</v>
      </c>
      <c r="B11" s="2" t="s">
        <v>451</v>
      </c>
      <c r="C11" s="2" t="s">
        <v>452</v>
      </c>
      <c r="E11" s="2" t="s">
        <v>453</v>
      </c>
      <c r="G11" s="2" t="s">
        <v>454</v>
      </c>
      <c r="H11" s="2" t="s">
        <v>455</v>
      </c>
      <c r="J11" s="159" t="s">
        <v>456</v>
      </c>
    </row>
    <row r="12" spans="1:10" ht="85">
      <c r="A12" s="212" t="s">
        <v>54</v>
      </c>
      <c r="B12" s="212" t="s">
        <v>394</v>
      </c>
      <c r="C12" s="212" t="s">
        <v>457</v>
      </c>
      <c r="D12" s="212"/>
      <c r="E12" s="212" t="s">
        <v>458</v>
      </c>
      <c r="F12" s="212"/>
      <c r="G12" s="212" t="s">
        <v>459</v>
      </c>
      <c r="H12" s="212" t="s">
        <v>460</v>
      </c>
      <c r="I12" s="212" t="s">
        <v>461</v>
      </c>
      <c r="J12" s="212" t="s">
        <v>462</v>
      </c>
    </row>
    <row r="13" spans="1:10" hidden="1">
      <c r="A13" s="2" t="s">
        <v>463</v>
      </c>
      <c r="B13" s="2" t="s">
        <v>394</v>
      </c>
      <c r="J13" s="2" t="s">
        <v>464</v>
      </c>
    </row>
    <row r="14" spans="1:10" ht="153">
      <c r="A14" s="212" t="s">
        <v>231</v>
      </c>
      <c r="B14" s="212" t="s">
        <v>394</v>
      </c>
      <c r="C14" s="212" t="s">
        <v>465</v>
      </c>
      <c r="D14" s="212"/>
      <c r="E14" s="212" t="s">
        <v>466</v>
      </c>
      <c r="F14" s="212"/>
      <c r="G14" s="212" t="s">
        <v>467</v>
      </c>
      <c r="H14" s="212" t="s">
        <v>468</v>
      </c>
      <c r="I14" s="212" t="s">
        <v>469</v>
      </c>
      <c r="J14" s="212" t="s">
        <v>470</v>
      </c>
    </row>
    <row r="15" spans="1:10" ht="28" hidden="1">
      <c r="A15" s="2" t="s">
        <v>471</v>
      </c>
      <c r="B15" s="2" t="s">
        <v>394</v>
      </c>
      <c r="C15" s="2" t="s">
        <v>472</v>
      </c>
      <c r="E15" s="2" t="s">
        <v>473</v>
      </c>
      <c r="G15" s="2" t="s">
        <v>474</v>
      </c>
      <c r="H15" s="2" t="s">
        <v>475</v>
      </c>
      <c r="I15" s="2" t="s">
        <v>476</v>
      </c>
      <c r="J15" s="159" t="s">
        <v>477</v>
      </c>
    </row>
    <row r="16" spans="1:10" ht="98" hidden="1">
      <c r="A16" s="2" t="s">
        <v>478</v>
      </c>
      <c r="B16" s="2" t="s">
        <v>394</v>
      </c>
      <c r="C16" s="2" t="s">
        <v>479</v>
      </c>
      <c r="E16" s="2" t="s">
        <v>480</v>
      </c>
      <c r="G16" s="2" t="s">
        <v>481</v>
      </c>
      <c r="H16" s="2" t="s">
        <v>482</v>
      </c>
      <c r="I16" s="2" t="s">
        <v>483</v>
      </c>
      <c r="J16" s="159" t="s">
        <v>484</v>
      </c>
    </row>
    <row r="17" spans="1:10" ht="293" hidden="1">
      <c r="A17" s="2" t="s">
        <v>485</v>
      </c>
      <c r="B17" s="2" t="s">
        <v>486</v>
      </c>
      <c r="C17" s="2" t="s">
        <v>487</v>
      </c>
      <c r="E17" s="2" t="s">
        <v>488</v>
      </c>
      <c r="G17" s="2" t="s">
        <v>489</v>
      </c>
      <c r="H17" s="2" t="s">
        <v>490</v>
      </c>
      <c r="J17" s="159" t="s">
        <v>491</v>
      </c>
    </row>
    <row r="18" spans="1:10" ht="28" hidden="1">
      <c r="A18" s="2" t="s">
        <v>492</v>
      </c>
      <c r="B18" s="2" t="s">
        <v>394</v>
      </c>
      <c r="C18" s="2" t="s">
        <v>493</v>
      </c>
      <c r="E18" s="2" t="s">
        <v>494</v>
      </c>
      <c r="G18" s="2" t="s">
        <v>495</v>
      </c>
      <c r="H18" s="2" t="s">
        <v>496</v>
      </c>
      <c r="J18" s="159" t="s">
        <v>497</v>
      </c>
    </row>
    <row r="19" spans="1:10" ht="196" hidden="1">
      <c r="A19" s="2" t="s">
        <v>498</v>
      </c>
      <c r="B19" s="2" t="s">
        <v>394</v>
      </c>
      <c r="C19" s="2" t="s">
        <v>499</v>
      </c>
      <c r="E19" s="2" t="s">
        <v>500</v>
      </c>
      <c r="G19" s="2" t="s">
        <v>501</v>
      </c>
      <c r="H19" s="2" t="s">
        <v>502</v>
      </c>
      <c r="I19" s="2" t="s">
        <v>503</v>
      </c>
      <c r="J19" s="159" t="s">
        <v>504</v>
      </c>
    </row>
    <row r="20" spans="1:10" ht="28" hidden="1">
      <c r="A20" s="2" t="s">
        <v>505</v>
      </c>
      <c r="B20" s="2" t="s">
        <v>394</v>
      </c>
      <c r="C20" s="2" t="s">
        <v>506</v>
      </c>
      <c r="E20" s="2" t="s">
        <v>507</v>
      </c>
      <c r="G20" s="2" t="s">
        <v>508</v>
      </c>
      <c r="H20" s="2" t="s">
        <v>509</v>
      </c>
      <c r="J20" s="159" t="s">
        <v>510</v>
      </c>
    </row>
    <row r="21" spans="1:10" ht="140" hidden="1">
      <c r="A21" s="2" t="s">
        <v>511</v>
      </c>
      <c r="B21" s="2" t="s">
        <v>394</v>
      </c>
      <c r="C21" s="2" t="s">
        <v>512</v>
      </c>
      <c r="E21" s="2" t="s">
        <v>513</v>
      </c>
      <c r="G21" s="2" t="s">
        <v>514</v>
      </c>
      <c r="H21" s="2" t="s">
        <v>515</v>
      </c>
      <c r="I21" s="2" t="s">
        <v>516</v>
      </c>
      <c r="J21" s="159" t="s">
        <v>517</v>
      </c>
    </row>
    <row r="22" spans="1:10" ht="98" hidden="1">
      <c r="A22" s="2" t="s">
        <v>518</v>
      </c>
      <c r="B22" s="2" t="s">
        <v>437</v>
      </c>
      <c r="C22" s="2" t="s">
        <v>519</v>
      </c>
      <c r="E22" s="2" t="s">
        <v>520</v>
      </c>
      <c r="G22" s="2" t="s">
        <v>521</v>
      </c>
      <c r="H22" s="2" t="s">
        <v>522</v>
      </c>
      <c r="I22" s="2" t="s">
        <v>523</v>
      </c>
      <c r="J22" s="159" t="s">
        <v>524</v>
      </c>
    </row>
    <row r="23" spans="1:10" ht="182" hidden="1">
      <c r="A23" s="2" t="s">
        <v>525</v>
      </c>
      <c r="B23" s="2" t="s">
        <v>437</v>
      </c>
      <c r="J23" s="159" t="s">
        <v>526</v>
      </c>
    </row>
    <row r="24" spans="1:10" hidden="1">
      <c r="A24" s="2" t="s">
        <v>527</v>
      </c>
      <c r="B24" s="2" t="s">
        <v>394</v>
      </c>
      <c r="C24" s="2" t="s">
        <v>528</v>
      </c>
      <c r="E24" s="2" t="s">
        <v>529</v>
      </c>
      <c r="G24" s="2" t="s">
        <v>530</v>
      </c>
      <c r="H24" s="2" t="s">
        <v>531</v>
      </c>
      <c r="I24" s="2" t="s">
        <v>532</v>
      </c>
      <c r="J24" s="2" t="s">
        <v>533</v>
      </c>
    </row>
    <row r="25" spans="1:10" hidden="1">
      <c r="A25" s="2" t="s">
        <v>534</v>
      </c>
      <c r="B25" s="2" t="s">
        <v>394</v>
      </c>
      <c r="J25" s="2" t="s">
        <v>535</v>
      </c>
    </row>
    <row r="26" spans="1:10" ht="102">
      <c r="A26" s="212" t="s">
        <v>536</v>
      </c>
      <c r="B26" s="212" t="s">
        <v>394</v>
      </c>
      <c r="C26" s="212" t="s">
        <v>537</v>
      </c>
      <c r="D26" s="212"/>
      <c r="E26" s="212" t="s">
        <v>538</v>
      </c>
      <c r="F26" s="212"/>
      <c r="G26" s="212" t="s">
        <v>539</v>
      </c>
      <c r="H26" s="212" t="s">
        <v>540</v>
      </c>
      <c r="I26" s="212"/>
      <c r="J26" s="212" t="s">
        <v>541</v>
      </c>
    </row>
    <row r="27" spans="1:10" hidden="1">
      <c r="A27" s="2" t="s">
        <v>542</v>
      </c>
      <c r="B27" s="2" t="s">
        <v>394</v>
      </c>
      <c r="C27" s="2" t="s">
        <v>543</v>
      </c>
      <c r="E27" s="2" t="s">
        <v>544</v>
      </c>
      <c r="G27" s="2" t="s">
        <v>545</v>
      </c>
      <c r="H27" s="2" t="s">
        <v>546</v>
      </c>
      <c r="J27" s="2" t="s">
        <v>547</v>
      </c>
    </row>
    <row r="28" spans="1:10" ht="140" hidden="1">
      <c r="A28" s="2" t="s">
        <v>548</v>
      </c>
      <c r="B28" s="2" t="s">
        <v>437</v>
      </c>
      <c r="J28" s="159" t="s">
        <v>549</v>
      </c>
    </row>
    <row r="29" spans="1:10" ht="168" hidden="1">
      <c r="A29" s="2" t="s">
        <v>550</v>
      </c>
      <c r="B29" s="2" t="s">
        <v>394</v>
      </c>
      <c r="C29" s="2" t="s">
        <v>551</v>
      </c>
      <c r="E29" s="2" t="s">
        <v>425</v>
      </c>
      <c r="G29" s="2" t="s">
        <v>552</v>
      </c>
      <c r="H29" s="2" t="s">
        <v>553</v>
      </c>
      <c r="I29" s="2" t="s">
        <v>554</v>
      </c>
      <c r="J29" s="159" t="s">
        <v>555</v>
      </c>
    </row>
    <row r="30" spans="1:10" ht="28" hidden="1">
      <c r="A30" s="2" t="s">
        <v>556</v>
      </c>
      <c r="B30" s="2" t="s">
        <v>394</v>
      </c>
      <c r="C30" s="2" t="s">
        <v>557</v>
      </c>
      <c r="E30" s="2" t="s">
        <v>558</v>
      </c>
      <c r="G30" s="2" t="s">
        <v>559</v>
      </c>
      <c r="H30" s="2" t="s">
        <v>560</v>
      </c>
      <c r="J30" s="159" t="s">
        <v>561</v>
      </c>
    </row>
    <row r="31" spans="1:10" ht="56" hidden="1">
      <c r="A31" s="2" t="s">
        <v>562</v>
      </c>
      <c r="B31" s="2" t="s">
        <v>394</v>
      </c>
      <c r="C31" s="2" t="s">
        <v>563</v>
      </c>
      <c r="E31" s="2" t="s">
        <v>564</v>
      </c>
      <c r="G31" s="2" t="s">
        <v>565</v>
      </c>
      <c r="H31" s="2" t="s">
        <v>566</v>
      </c>
      <c r="J31" s="159" t="s">
        <v>567</v>
      </c>
    </row>
    <row r="32" spans="1:10" ht="68">
      <c r="A32" s="212" t="s">
        <v>76</v>
      </c>
      <c r="B32" s="212" t="s">
        <v>486</v>
      </c>
      <c r="C32" s="212" t="s">
        <v>568</v>
      </c>
      <c r="D32" s="212"/>
      <c r="E32" s="212" t="s">
        <v>569</v>
      </c>
      <c r="F32" s="212"/>
      <c r="G32" s="212" t="s">
        <v>570</v>
      </c>
      <c r="H32" s="212" t="s">
        <v>571</v>
      </c>
      <c r="I32" s="212"/>
      <c r="J32" s="212" t="s">
        <v>572</v>
      </c>
    </row>
    <row r="33" spans="1:10" ht="409.6">
      <c r="A33" s="212" t="s">
        <v>75</v>
      </c>
      <c r="B33" s="212" t="s">
        <v>573</v>
      </c>
      <c r="C33" s="212" t="s">
        <v>574</v>
      </c>
      <c r="D33" s="212"/>
      <c r="E33" s="212" t="s">
        <v>431</v>
      </c>
      <c r="F33" s="212"/>
      <c r="G33" s="212" t="s">
        <v>575</v>
      </c>
      <c r="H33" s="212" t="s">
        <v>576</v>
      </c>
      <c r="I33" s="212"/>
      <c r="J33" s="212" t="s">
        <v>577</v>
      </c>
    </row>
    <row r="34" spans="1:10" ht="28" hidden="1">
      <c r="A34" s="2" t="s">
        <v>578</v>
      </c>
      <c r="B34" s="2" t="s">
        <v>394</v>
      </c>
      <c r="C34" s="2" t="s">
        <v>579</v>
      </c>
      <c r="E34" s="2" t="s">
        <v>580</v>
      </c>
      <c r="G34" s="2" t="s">
        <v>581</v>
      </c>
      <c r="H34" s="2" t="s">
        <v>582</v>
      </c>
      <c r="J34" s="159" t="s">
        <v>583</v>
      </c>
    </row>
    <row r="35" spans="1:10" hidden="1">
      <c r="A35" s="2" t="s">
        <v>584</v>
      </c>
      <c r="B35" s="2" t="s">
        <v>585</v>
      </c>
      <c r="J35" s="2" t="s">
        <v>586</v>
      </c>
    </row>
    <row r="36" spans="1:10" hidden="1">
      <c r="A36" s="2" t="s">
        <v>587</v>
      </c>
      <c r="B36" s="2" t="s">
        <v>585</v>
      </c>
      <c r="C36" s="2" t="s">
        <v>588</v>
      </c>
      <c r="E36" s="2" t="s">
        <v>589</v>
      </c>
      <c r="G36" s="2" t="s">
        <v>590</v>
      </c>
      <c r="H36" s="2" t="s">
        <v>591</v>
      </c>
      <c r="J36" s="2" t="s">
        <v>592</v>
      </c>
    </row>
    <row r="37" spans="1:10" ht="34">
      <c r="A37" s="212" t="s">
        <v>593</v>
      </c>
      <c r="B37" s="212" t="s">
        <v>394</v>
      </c>
      <c r="C37" s="212" t="s">
        <v>594</v>
      </c>
      <c r="D37" s="212"/>
      <c r="E37" s="212" t="s">
        <v>595</v>
      </c>
      <c r="F37" s="212"/>
      <c r="G37" s="212" t="s">
        <v>596</v>
      </c>
      <c r="H37" s="212" t="s">
        <v>597</v>
      </c>
      <c r="I37" s="212"/>
      <c r="J37" s="212" t="s">
        <v>598</v>
      </c>
    </row>
    <row r="38" spans="1:10" ht="28" hidden="1">
      <c r="A38" s="2" t="s">
        <v>599</v>
      </c>
      <c r="B38" s="2" t="s">
        <v>486</v>
      </c>
      <c r="C38" s="2" t="s">
        <v>600</v>
      </c>
      <c r="E38" s="2" t="s">
        <v>405</v>
      </c>
      <c r="G38" s="2" t="s">
        <v>601</v>
      </c>
      <c r="H38" s="2" t="s">
        <v>602</v>
      </c>
      <c r="J38" s="159" t="s">
        <v>603</v>
      </c>
    </row>
    <row r="39" spans="1:10" ht="84" hidden="1">
      <c r="A39" s="2" t="s">
        <v>604</v>
      </c>
      <c r="B39" s="2" t="s">
        <v>437</v>
      </c>
      <c r="C39" s="2" t="s">
        <v>438</v>
      </c>
      <c r="E39" s="2" t="s">
        <v>439</v>
      </c>
      <c r="G39" s="2" t="s">
        <v>440</v>
      </c>
      <c r="H39" s="2" t="s">
        <v>441</v>
      </c>
      <c r="J39" s="159" t="s">
        <v>605</v>
      </c>
    </row>
    <row r="40" spans="1:10" hidden="1">
      <c r="A40" s="2" t="s">
        <v>606</v>
      </c>
      <c r="B40" s="2" t="s">
        <v>486</v>
      </c>
      <c r="C40" s="2" t="s">
        <v>607</v>
      </c>
      <c r="E40" s="2" t="s">
        <v>608</v>
      </c>
      <c r="G40" s="2" t="s">
        <v>521</v>
      </c>
      <c r="H40" s="2" t="s">
        <v>609</v>
      </c>
      <c r="I40" s="2" t="s">
        <v>610</v>
      </c>
    </row>
    <row r="42" spans="1:10" hidden="1"/>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4A391-3AFB-4E47-BD9E-E048C554954A}">
  <sheetPr codeName="Sheet4">
    <tabColor rgb="FFB4C6E7"/>
  </sheetPr>
  <dimension ref="A1:C6"/>
  <sheetViews>
    <sheetView zoomScaleNormal="100" workbookViewId="0">
      <selection activeCell="A6" sqref="A6:C6"/>
    </sheetView>
  </sheetViews>
  <sheetFormatPr baseColWidth="10" defaultRowHeight="13"/>
  <cols>
    <col min="1" max="1" width="28.6640625" style="85" customWidth="1"/>
    <col min="2" max="2" width="28.83203125" style="85" customWidth="1"/>
    <col min="3" max="3" width="80.1640625" style="85" customWidth="1"/>
    <col min="4" max="16384" width="10.83203125" style="85"/>
  </cols>
  <sheetData>
    <row r="1" spans="1:3" ht="38" customHeight="1">
      <c r="A1" s="213" t="s">
        <v>611</v>
      </c>
      <c r="B1" s="214" t="s">
        <v>287</v>
      </c>
      <c r="C1" s="214" t="s">
        <v>612</v>
      </c>
    </row>
    <row r="2" spans="1:3" ht="108" customHeight="1">
      <c r="A2" s="122" t="s">
        <v>613</v>
      </c>
      <c r="B2" s="122" t="s">
        <v>614</v>
      </c>
      <c r="C2" s="189" t="s">
        <v>615</v>
      </c>
    </row>
    <row r="3" spans="1:3" ht="139" customHeight="1">
      <c r="A3" s="122" t="s">
        <v>616</v>
      </c>
      <c r="B3" s="122" t="s">
        <v>617</v>
      </c>
      <c r="C3" s="189" t="s">
        <v>618</v>
      </c>
    </row>
    <row r="4" spans="1:3" ht="88" customHeight="1">
      <c r="A4" s="122" t="s">
        <v>619</v>
      </c>
      <c r="B4" s="122" t="s">
        <v>620</v>
      </c>
      <c r="C4" s="189" t="s">
        <v>621</v>
      </c>
    </row>
    <row r="5" spans="1:3" ht="70">
      <c r="A5" s="122" t="s">
        <v>622</v>
      </c>
      <c r="B5" s="122" t="s">
        <v>623</v>
      </c>
      <c r="C5" s="189" t="s">
        <v>624</v>
      </c>
    </row>
    <row r="6" spans="1:3" ht="84">
      <c r="A6" s="122" t="s">
        <v>626</v>
      </c>
      <c r="B6" s="122" t="s">
        <v>627</v>
      </c>
      <c r="C6" s="189" t="s">
        <v>625</v>
      </c>
    </row>
  </sheetData>
  <hyperlinks>
    <hyperlink ref="C6" r:id="rId1" xr:uid="{2596C449-6B49-624A-B6DA-834EA7A57611}"/>
    <hyperlink ref="C5" r:id="rId2" xr:uid="{1266C9A9-B60F-7C4A-A1D5-C153298B7F06}"/>
    <hyperlink ref="C2" r:id="rId3" location="&amp;&amp;/wEXAQUKRmlsdGVyTGlzdAWpAlByb2plY3RTdGF0dXNTZWxlY3RlZD0wJkNvdW50eUZpbHRlckxpc3Q9MXxUcnVlLDN8VHJ1ZSw0fFRydWUsNXxUcnVlLDZ8VHJ1ZSw3fFRydWUsMjh8VHJ1ZSwyfFRydWUmSW1wcm92ZW1lbnRUeXBlRmlsdGVyTGlzdD02fFRydWUsNHxUcnVlLDl8VHJ1ZSw1fFRydWUsMXxUcnVlLDh8VHJ1ZSw3fFRydWUsMnxUcnVlLDN8VHJ1ZSZGdW5kaW5nRmlsdGVyTGlzdD0xOHxUcnVlLDExfFRydWUsMTN8VHJ1ZSwzfFRydWUsMjV8VHJ1ZSwyMHxUcnVlLDV8VHJ1ZSwxfFRydWUsMTd8VHJ1ZSwxMHxUcnVlLDE0fFRydWUsMjN8VHJ1ZUBNQ3IUJiZACPrHAa/58J9pkJpnzn5YrmZ9gQ5yGxM4" display="http://tipapp.nashvillempo.org/MPO_TIPApp_2023/#&amp;&amp;/wEXAQUKRmlsdGVyTGlzdAWpAlByb2plY3RTdGF0dXNTZWxlY3RlZD0wJkNvdW50eUZpbHRlckxpc3Q9MXxUcnVlLDN8VHJ1ZSw0fFRydWUsNXxUcnVlLDZ8VHJ1ZSw3fFRydWUsMjh8VHJ1ZSwyfFRydWUmSW1wcm92ZW1lbnRUeXBlRmlsdGVyTGlzdD02fFRydWUsNHxUcnVlLDl8VHJ1ZSw1fFRydWUsMXxUcnVlLDh8VHJ1ZSw3fFRydWUsMnxUcnVlLDN8VHJ1ZSZGdW5kaW5nRmlsdGVyTGlzdD0xOHxUcnVlLDExfFRydWUsMTN8VHJ1ZSwzfFRydWUsMjV8VHJ1ZSwyMHxUcnVlLDV8VHJ1ZSwxfFRydWUsMTd8VHJ1ZSwxMHxUcnVlLDE0fFRydWUsMjN8VHJ1ZUBNQ3IUJiZACPrHAa/58J9pkJpnzn5YrmZ9gQ5yGxM4" xr:uid="{C1D94988-8AE9-E54D-BF65-74C19E4CC5C2}"/>
    <hyperlink ref="C3" r:id="rId4" location="&amp;&amp;/wEXAQUKRmlsdGVyTGlzdAWpAlByb2plY3RTdGF0dXNTZWxlY3RlZD0wJkNvdW50eUZpbHRlckxpc3Q9MXxUcnVlLDN8VHJ1ZSw0fFRydWUsNXxUcnVlLDZ8VHJ1ZSw3fFRydWUsMjh8VHJ1ZSwyfFRydWUmSW1wcm92ZW1lbnRUeXBlRmlsdGVyTGlzdD02fFRydWUsNHxUcnVlLDl8VHJ1ZSw1fFRydWUsMXxUcnVlLDh8VHJ1ZSw3fFRydWUsMnxUcnVlLDN8VHJ1ZSZGdW5kaW5nRmlsdGVyTGlzdD0xOHxUcnVlLDExfFRydWUsMTN8VHJ1ZSwzfFRydWUsMjV8VHJ1ZSwyMHxUcnVlLDV8VHJ1ZSwxfFRydWUsMTd8VHJ1ZSwxMHxUcnVlLDE0fFRydWUsMjN8VHJ1ZVPzi9/4lH6CAuF2jSS/1xujVPBRAI0ZpHr66wQSl+DG" display="http://tipapp.nashvillempo.org/MPO_TIPApp_2326/#&amp;&amp;/wEXAQUKRmlsdGVyTGlzdAWpAlByb2plY3RTdGF0dXNTZWxlY3RlZD0wJkNvdW50eUZpbHRlckxpc3Q9MXxUcnVlLDN8VHJ1ZSw0fFRydWUsNXxUcnVlLDZ8VHJ1ZSw3fFRydWUsMjh8VHJ1ZSwyfFRydWUmSW1wcm92ZW1lbnRUeXBlRmlsdGVyTGlzdD02fFRydWUsNHxUcnVlLDl8VHJ1ZSw1fFRydWUsMXxUcnVlLDh8VHJ1ZSw3fFRydWUsMnxUcnVlLDN8VHJ1ZSZGdW5kaW5nRmlsdGVyTGlzdD0xOHxUcnVlLDExfFRydWUsMTN8VHJ1ZSwzfFRydWUsMjV8VHJ1ZSwyMHxUcnVlLDV8VHJ1ZSwxfFRydWUsMTd8VHJ1ZSwxMHxUcnVlLDE0fFRydWUsMjN8VHJ1ZVPzi9/4lH6CAuF2jSS/1xujVPBRAI0ZpHr66wQSl+DG" xr:uid="{BEC2B167-6166-D54C-8368-A1CF14CEF27F}"/>
    <hyperlink ref="C4" r:id="rId5" xr:uid="{A12A93D5-D293-7444-80A8-BB7594FF72B9}"/>
  </hyperlinks>
  <pageMargins left="0.7" right="0.7" top="0.75" bottom="0.75" header="0.3" footer="0.3"/>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0E3E88345291D4B9DF37A928212FFA3" ma:contentTypeVersion="9" ma:contentTypeDescription="Create a new document." ma:contentTypeScope="" ma:versionID="16df2457a3da485691791357d29a972f">
  <xsd:schema xmlns:xsd="http://www.w3.org/2001/XMLSchema" xmlns:xs="http://www.w3.org/2001/XMLSchema" xmlns:p="http://schemas.microsoft.com/office/2006/metadata/properties" xmlns:ns2="38009de6-2070-45fd-8874-82e9a3e4a00e" xmlns:ns3="a3ab04ed-904a-417b-b0a3-b57ce926e4cc" targetNamespace="http://schemas.microsoft.com/office/2006/metadata/properties" ma:root="true" ma:fieldsID="63d3c9e910d1d3d6781d8e42721c36b3" ns2:_="" ns3:_="">
    <xsd:import namespace="38009de6-2070-45fd-8874-82e9a3e4a00e"/>
    <xsd:import namespace="a3ab04ed-904a-417b-b0a3-b57ce926e4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009de6-2070-45fd-8874-82e9a3e4a0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b53016c-afa1-47b0-bf25-2792e12dc41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3ab04ed-904a-417b-b0a3-b57ce926e4c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06b42a5-e667-42de-ade2-0ed8c6e673e1}" ma:internalName="TaxCatchAll" ma:showField="CatchAllData" ma:web="a3ab04ed-904a-417b-b0a3-b57ce926e4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3ab04ed-904a-417b-b0a3-b57ce926e4cc" xsi:nil="true"/>
    <lcf76f155ced4ddcb4097134ff3c332f xmlns="38009de6-2070-45fd-8874-82e9a3e4a00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36895EE-B190-46D6-9892-C68650FC7B06}">
  <ds:schemaRefs>
    <ds:schemaRef ds:uri="http://schemas.microsoft.com/sharepoint/v3/contenttype/forms"/>
  </ds:schemaRefs>
</ds:datastoreItem>
</file>

<file path=customXml/itemProps2.xml><?xml version="1.0" encoding="utf-8"?>
<ds:datastoreItem xmlns:ds="http://schemas.openxmlformats.org/officeDocument/2006/customXml" ds:itemID="{424D1EBB-4271-446F-9588-2F51E1AA2F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009de6-2070-45fd-8874-82e9a3e4a00e"/>
    <ds:schemaRef ds:uri="a3ab04ed-904a-417b-b0a3-b57ce926e4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83F558-DFC7-469C-9CE5-612C320A407D}">
  <ds:schemaRefs>
    <ds:schemaRef ds:uri="http://schemas.microsoft.com/office/2006/metadata/properties"/>
    <ds:schemaRef ds:uri="http://schemas.microsoft.com/office/infopath/2007/PartnerControls"/>
    <ds:schemaRef ds:uri="a3ab04ed-904a-417b-b0a3-b57ce926e4cc"/>
    <ds:schemaRef ds:uri="38009de6-2070-45fd-8874-82e9a3e4a00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Dashboard</vt:lpstr>
      <vt:lpstr>Portland</vt:lpstr>
      <vt:lpstr>TDOT</vt:lpstr>
      <vt:lpstr>SC_TDOT_TIP_23-26</vt:lpstr>
      <vt:lpstr>PhasesOfWork</vt:lpstr>
      <vt:lpstr>Grants&amp;FundingCodeDescriptions</vt:lpstr>
      <vt:lpstr>Sponsor&amp;Organizations</vt:lpstr>
      <vt:lpstr>Databases&amp;Documentation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Nathan Johnston</dc:creator>
  <cp:lastModifiedBy>Nathan Johnston</cp:lastModifiedBy>
  <dcterms:created xsi:type="dcterms:W3CDTF">2023-05-09T21:17:51Z</dcterms:created>
  <dcterms:modified xsi:type="dcterms:W3CDTF">2025-02-10T00:18:41Z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0x010100D0E3E88345291D4B9DF37A928212FFA3</vt:lpwstr>
  </property>
  <property fmtid="{D5CDD505-2E9C-101B-9397-08002B2CF9AE}" pid="3" name="Order">
    <vt:r8>8038800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